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13_ncr:1_{45FF9C2C-B82E-C54F-BE44-07E892D41886}" xr6:coauthVersionLast="43" xr6:coauthVersionMax="43" xr10:uidLastSave="{00000000-0000-0000-0000-000000000000}"/>
  <bookViews>
    <workbookView xWindow="-4800" yWindow="-21100" windowWidth="38400" windowHeight="21100" xr2:uid="{00000000-000D-0000-FFFF-FFFF00000000}"/>
  </bookViews>
  <sheets>
    <sheet name="Amortización de Préstamos" sheetId="2" r:id="rId1"/>
  </sheets>
  <definedNames>
    <definedName name="_Fill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2" l="1"/>
  <c r="K13" i="2"/>
  <c r="K12" i="2"/>
  <c r="K11" i="2"/>
  <c r="K10" i="2"/>
  <c r="D12" i="2"/>
  <c r="K9" i="2"/>
  <c r="K8" i="2"/>
  <c r="G8" i="2"/>
  <c r="D11" i="2" l="1"/>
  <c r="D13" i="2"/>
  <c r="C18" i="2" s="1"/>
  <c r="D18" i="2" l="1"/>
  <c r="C19" i="2"/>
  <c r="E18" i="2"/>
  <c r="F18" i="2" l="1"/>
  <c r="G18" i="2" s="1"/>
  <c r="E19" i="2" s="1"/>
  <c r="D19" i="2"/>
  <c r="C20" i="2"/>
  <c r="F19" i="2" l="1"/>
  <c r="G19" i="2" s="1"/>
  <c r="E20" i="2" s="1"/>
  <c r="C21" i="2"/>
  <c r="D20" i="2"/>
  <c r="F20" i="2" l="1"/>
  <c r="G20" i="2" s="1"/>
  <c r="E21" i="2" s="1"/>
  <c r="C22" i="2"/>
  <c r="D21" i="2"/>
  <c r="F21" i="2" l="1"/>
  <c r="G21" i="2" s="1"/>
  <c r="E22" i="2" s="1"/>
  <c r="C23" i="2"/>
  <c r="D22" i="2"/>
  <c r="F22" i="2" l="1"/>
  <c r="G22" i="2" s="1"/>
  <c r="E23" i="2" s="1"/>
  <c r="D23" i="2"/>
  <c r="C24" i="2"/>
  <c r="F23" i="2" l="1"/>
  <c r="G23" i="2" s="1"/>
  <c r="E24" i="2" s="1"/>
  <c r="C25" i="2"/>
  <c r="D24" i="2"/>
  <c r="F24" i="2" l="1"/>
  <c r="G24" i="2" s="1"/>
  <c r="E25" i="2" s="1"/>
  <c r="D25" i="2"/>
  <c r="C26" i="2"/>
  <c r="F25" i="2" l="1"/>
  <c r="G25" i="2" s="1"/>
  <c r="E26" i="2" s="1"/>
  <c r="C27" i="2"/>
  <c r="D26" i="2"/>
  <c r="F26" i="2" l="1"/>
  <c r="G26" i="2" s="1"/>
  <c r="E27" i="2" s="1"/>
  <c r="D27" i="2"/>
  <c r="C28" i="2"/>
  <c r="F27" i="2" l="1"/>
  <c r="G27" i="2" s="1"/>
  <c r="E28" i="2" s="1"/>
  <c r="C29" i="2"/>
  <c r="D28" i="2"/>
  <c r="F28" i="2" l="1"/>
  <c r="G28" i="2" s="1"/>
  <c r="E29" i="2" s="1"/>
  <c r="C30" i="2"/>
  <c r="D29" i="2"/>
  <c r="F29" i="2" l="1"/>
  <c r="G29" i="2" s="1"/>
  <c r="E30" i="2" s="1"/>
  <c r="D30" i="2"/>
  <c r="C31" i="2"/>
  <c r="F30" i="2" l="1"/>
  <c r="G30" i="2" s="1"/>
  <c r="E31" i="2" s="1"/>
  <c r="C32" i="2"/>
  <c r="D31" i="2"/>
  <c r="F31" i="2" l="1"/>
  <c r="G31" i="2" s="1"/>
  <c r="E32" i="2" s="1"/>
  <c r="D32" i="2"/>
  <c r="C33" i="2"/>
  <c r="F32" i="2" l="1"/>
  <c r="G32" i="2" s="1"/>
  <c r="E33" i="2" s="1"/>
  <c r="D33" i="2"/>
  <c r="C34" i="2"/>
  <c r="F33" i="2" l="1"/>
  <c r="G33" i="2" s="1"/>
  <c r="E34" i="2" s="1"/>
  <c r="D34" i="2"/>
  <c r="C35" i="2"/>
  <c r="F34" i="2" l="1"/>
  <c r="G34" i="2" s="1"/>
  <c r="E35" i="2" s="1"/>
  <c r="C36" i="2"/>
  <c r="D35" i="2"/>
  <c r="F35" i="2" l="1"/>
  <c r="G35" i="2" s="1"/>
  <c r="E36" i="2" s="1"/>
  <c r="D36" i="2"/>
  <c r="C37" i="2"/>
  <c r="F36" i="2" l="1"/>
  <c r="G36" i="2" s="1"/>
  <c r="C38" i="2"/>
  <c r="E37" i="2"/>
  <c r="D37" i="2"/>
  <c r="F37" i="2" l="1"/>
  <c r="G37" i="2" s="1"/>
  <c r="D38" i="2"/>
  <c r="C39" i="2"/>
  <c r="E38" i="2"/>
  <c r="F38" i="2" l="1"/>
  <c r="G38" i="2" s="1"/>
  <c r="E39" i="2" s="1"/>
  <c r="C40" i="2"/>
  <c r="D39" i="2"/>
  <c r="F39" i="2" l="1"/>
  <c r="G39" i="2" s="1"/>
  <c r="E40" i="2" s="1"/>
  <c r="C41" i="2"/>
  <c r="D40" i="2"/>
  <c r="F40" i="2" l="1"/>
  <c r="G40" i="2" s="1"/>
  <c r="E41" i="2" s="1"/>
  <c r="D41" i="2"/>
  <c r="C42" i="2"/>
  <c r="F41" i="2" l="1"/>
  <c r="G41" i="2" s="1"/>
  <c r="E42" i="2" s="1"/>
  <c r="C43" i="2"/>
  <c r="D42" i="2"/>
  <c r="F42" i="2" l="1"/>
  <c r="G42" i="2" s="1"/>
  <c r="E43" i="2" s="1"/>
  <c r="D43" i="2"/>
  <c r="C44" i="2"/>
  <c r="F43" i="2" l="1"/>
  <c r="G43" i="2" s="1"/>
  <c r="E44" i="2" s="1"/>
  <c r="C45" i="2"/>
  <c r="D44" i="2"/>
  <c r="F44" i="2" l="1"/>
  <c r="G44" i="2" s="1"/>
  <c r="E45" i="2" s="1"/>
  <c r="C46" i="2"/>
  <c r="D45" i="2"/>
  <c r="F45" i="2" l="1"/>
  <c r="G45" i="2" s="1"/>
  <c r="C47" i="2"/>
  <c r="E46" i="2"/>
  <c r="D46" i="2"/>
  <c r="F46" i="2" s="1"/>
  <c r="G46" i="2" s="1"/>
  <c r="D47" i="2" l="1"/>
  <c r="E47" i="2"/>
  <c r="C48" i="2"/>
  <c r="F47" i="2" l="1"/>
  <c r="G47" i="2" s="1"/>
  <c r="C49" i="2"/>
  <c r="E48" i="2"/>
  <c r="D48" i="2"/>
  <c r="F48" i="2" l="1"/>
  <c r="G48" i="2" s="1"/>
  <c r="E49" i="2" s="1"/>
  <c r="D49" i="2"/>
  <c r="C50" i="2"/>
  <c r="F49" i="2" l="1"/>
  <c r="G49" i="2" s="1"/>
  <c r="E50" i="2" s="1"/>
  <c r="C51" i="2"/>
  <c r="D50" i="2"/>
  <c r="F50" i="2" l="1"/>
  <c r="G50" i="2" s="1"/>
  <c r="C52" i="2"/>
  <c r="D51" i="2"/>
  <c r="E51" i="2"/>
  <c r="F51" i="2" l="1"/>
  <c r="G51" i="2" s="1"/>
  <c r="E52" i="2" s="1"/>
  <c r="D52" i="2"/>
  <c r="C53" i="2"/>
  <c r="F52" i="2" l="1"/>
  <c r="G52" i="2" s="1"/>
  <c r="C54" i="2"/>
  <c r="E53" i="2"/>
  <c r="D53" i="2"/>
  <c r="F53" i="2" l="1"/>
  <c r="G53" i="2" s="1"/>
  <c r="E54" i="2"/>
  <c r="D54" i="2"/>
  <c r="C55" i="2"/>
  <c r="F54" i="2" l="1"/>
  <c r="G54" i="2" s="1"/>
  <c r="C56" i="2"/>
  <c r="E55" i="2"/>
  <c r="D55" i="2"/>
  <c r="F55" i="2" s="1"/>
  <c r="G55" i="2" s="1"/>
  <c r="E56" i="2" l="1"/>
  <c r="D56" i="2"/>
  <c r="F56" i="2" s="1"/>
  <c r="G56" i="2" s="1"/>
  <c r="C57" i="2"/>
  <c r="D57" i="2" l="1"/>
  <c r="C58" i="2"/>
  <c r="E57" i="2"/>
  <c r="F57" i="2" l="1"/>
  <c r="G57" i="2" s="1"/>
  <c r="D58" i="2"/>
  <c r="E58" i="2"/>
  <c r="C59" i="2"/>
  <c r="F58" i="2" l="1"/>
  <c r="G58" i="2" s="1"/>
  <c r="C60" i="2"/>
  <c r="E59" i="2"/>
  <c r="D59" i="2"/>
  <c r="F59" i="2" l="1"/>
  <c r="G59" i="2" s="1"/>
  <c r="E60" i="2"/>
  <c r="C61" i="2"/>
  <c r="D60" i="2"/>
  <c r="F60" i="2" s="1"/>
  <c r="G60" i="2" s="1"/>
  <c r="C62" i="2" l="1"/>
  <c r="E61" i="2"/>
  <c r="D61" i="2"/>
  <c r="F61" i="2" l="1"/>
  <c r="G61" i="2" s="1"/>
  <c r="C63" i="2"/>
  <c r="D62" i="2"/>
  <c r="E62" i="2"/>
  <c r="F62" i="2" l="1"/>
  <c r="G62" i="2" s="1"/>
  <c r="E63" i="2" s="1"/>
  <c r="D63" i="2"/>
  <c r="C64" i="2"/>
  <c r="F63" i="2" l="1"/>
  <c r="G63" i="2" s="1"/>
  <c r="C65" i="2"/>
  <c r="E64" i="2"/>
  <c r="D64" i="2"/>
  <c r="F64" i="2" l="1"/>
  <c r="G64" i="2" s="1"/>
  <c r="D65" i="2"/>
  <c r="E65" i="2"/>
  <c r="C66" i="2"/>
  <c r="F65" i="2" l="1"/>
  <c r="G65" i="2" s="1"/>
  <c r="C67" i="2"/>
  <c r="E66" i="2"/>
  <c r="D66" i="2"/>
  <c r="F66" i="2" l="1"/>
  <c r="G66" i="2" s="1"/>
  <c r="E67" i="2"/>
  <c r="D67" i="2"/>
  <c r="F67" i="2" s="1"/>
  <c r="G67" i="2" s="1"/>
  <c r="C68" i="2"/>
  <c r="E68" i="2" l="1"/>
  <c r="C69" i="2"/>
  <c r="D68" i="2"/>
  <c r="F68" i="2" s="1"/>
  <c r="G68" i="2" s="1"/>
  <c r="C70" i="2" l="1"/>
  <c r="D69" i="2"/>
  <c r="E69" i="2"/>
  <c r="F69" i="2" l="1"/>
  <c r="G69" i="2" s="1"/>
  <c r="C71" i="2"/>
  <c r="E70" i="2"/>
  <c r="D70" i="2"/>
  <c r="F70" i="2" l="1"/>
  <c r="G70" i="2" s="1"/>
  <c r="C72" i="2"/>
  <c r="E71" i="2"/>
  <c r="D71" i="2"/>
  <c r="F71" i="2" l="1"/>
  <c r="G71" i="2" s="1"/>
  <c r="E72" i="2"/>
  <c r="D72" i="2"/>
  <c r="C73" i="2"/>
  <c r="F72" i="2" l="1"/>
  <c r="G72" i="2" s="1"/>
  <c r="D73" i="2"/>
  <c r="C74" i="2"/>
  <c r="E73" i="2"/>
  <c r="F73" i="2" l="1"/>
  <c r="G73" i="2" s="1"/>
  <c r="E74" i="2"/>
  <c r="D74" i="2"/>
  <c r="F74" i="2" s="1"/>
  <c r="G74" i="2" s="1"/>
  <c r="C75" i="2"/>
  <c r="C76" i="2" l="1"/>
  <c r="E75" i="2"/>
  <c r="D75" i="2"/>
  <c r="F75" i="2" l="1"/>
  <c r="G75" i="2" s="1"/>
  <c r="E76" i="2"/>
  <c r="D76" i="2"/>
  <c r="C77" i="2"/>
  <c r="F76" i="2" l="1"/>
  <c r="G76" i="2" s="1"/>
  <c r="C78" i="2"/>
  <c r="E77" i="2"/>
  <c r="D77" i="2"/>
  <c r="F77" i="2" s="1"/>
  <c r="G77" i="2" s="1"/>
  <c r="E78" i="2" l="1"/>
  <c r="D78" i="2"/>
  <c r="F78" i="2" s="1"/>
  <c r="G78" i="2" s="1"/>
  <c r="C79" i="2"/>
  <c r="E79" i="2" l="1"/>
  <c r="C80" i="2"/>
  <c r="D79" i="2"/>
  <c r="F79" i="2" s="1"/>
  <c r="G79" i="2" s="1"/>
  <c r="C81" i="2" l="1"/>
  <c r="E80" i="2"/>
  <c r="D80" i="2"/>
  <c r="F80" i="2" l="1"/>
  <c r="G80" i="2" s="1"/>
  <c r="E81" i="2" s="1"/>
  <c r="D81" i="2"/>
  <c r="C82" i="2"/>
  <c r="F81" i="2" l="1"/>
  <c r="G81" i="2" s="1"/>
  <c r="E82" i="2"/>
  <c r="D82" i="2"/>
  <c r="C83" i="2"/>
  <c r="F82" i="2" l="1"/>
  <c r="G82" i="2" s="1"/>
  <c r="D83" i="2"/>
  <c r="C84" i="2"/>
  <c r="E83" i="2"/>
  <c r="F83" i="2" l="1"/>
  <c r="G83" i="2" s="1"/>
  <c r="E84" i="2"/>
  <c r="C85" i="2"/>
  <c r="D84" i="2"/>
  <c r="F84" i="2" l="1"/>
  <c r="G84" i="2" s="1"/>
  <c r="D85" i="2"/>
  <c r="E85" i="2"/>
  <c r="C86" i="2"/>
  <c r="F85" i="2" l="1"/>
  <c r="G85" i="2" s="1"/>
  <c r="E86" i="2"/>
  <c r="D86" i="2"/>
  <c r="C87" i="2"/>
  <c r="F86" i="2" l="1"/>
  <c r="G86" i="2" s="1"/>
  <c r="C88" i="2"/>
  <c r="E87" i="2"/>
  <c r="D87" i="2"/>
  <c r="F87" i="2" l="1"/>
  <c r="G87" i="2" s="1"/>
  <c r="E88" i="2"/>
  <c r="D88" i="2"/>
  <c r="F88" i="2" s="1"/>
  <c r="G88" i="2" s="1"/>
  <c r="C89" i="2"/>
  <c r="C90" i="2" l="1"/>
  <c r="E89" i="2"/>
  <c r="D89" i="2"/>
  <c r="F89" i="2" s="1"/>
  <c r="G89" i="2" s="1"/>
  <c r="D90" i="2" l="1"/>
  <c r="E90" i="2"/>
  <c r="F90" i="2" s="1"/>
  <c r="G90" i="2" s="1"/>
  <c r="C91" i="2"/>
  <c r="D91" i="2" l="1"/>
  <c r="C92" i="2"/>
  <c r="E91" i="2"/>
  <c r="F91" i="2" s="1"/>
  <c r="G91" i="2" s="1"/>
  <c r="E92" i="2" l="1"/>
  <c r="D92" i="2"/>
  <c r="F92" i="2" s="1"/>
  <c r="G92" i="2" s="1"/>
  <c r="C93" i="2"/>
  <c r="C94" i="2" l="1"/>
  <c r="E93" i="2"/>
  <c r="D93" i="2"/>
  <c r="F93" i="2" l="1"/>
  <c r="G93" i="2" s="1"/>
  <c r="E94" i="2"/>
  <c r="D94" i="2"/>
  <c r="F94" i="2" s="1"/>
  <c r="G94" i="2" s="1"/>
  <c r="C95" i="2"/>
  <c r="C96" i="2" l="1"/>
  <c r="E95" i="2"/>
  <c r="D95" i="2"/>
  <c r="F95" i="2" s="1"/>
  <c r="G95" i="2" s="1"/>
  <c r="C97" i="2" l="1"/>
  <c r="E96" i="2"/>
  <c r="D96" i="2"/>
  <c r="F96" i="2" s="1"/>
  <c r="G96" i="2" s="1"/>
  <c r="E97" i="2" l="1"/>
  <c r="D97" i="2"/>
  <c r="F97" i="2" s="1"/>
  <c r="G97" i="2" s="1"/>
  <c r="C98" i="2"/>
  <c r="C99" i="2" l="1"/>
  <c r="E98" i="2"/>
  <c r="D98" i="2"/>
  <c r="F98" i="2" l="1"/>
  <c r="G98" i="2" s="1"/>
  <c r="D99" i="2"/>
  <c r="E99" i="2"/>
  <c r="C100" i="2"/>
  <c r="F99" i="2" l="1"/>
  <c r="G99" i="2" s="1"/>
  <c r="C101" i="2"/>
  <c r="E100" i="2"/>
  <c r="D100" i="2"/>
  <c r="F100" i="2" s="1"/>
  <c r="G100" i="2" s="1"/>
  <c r="D101" i="2" l="1"/>
  <c r="C102" i="2"/>
  <c r="E101" i="2"/>
  <c r="F101" i="2" s="1"/>
  <c r="G101" i="2" s="1"/>
  <c r="E102" i="2" l="1"/>
  <c r="C103" i="2"/>
  <c r="D102" i="2"/>
  <c r="F102" i="2" s="1"/>
  <c r="G102" i="2" s="1"/>
  <c r="C104" i="2" l="1"/>
  <c r="E103" i="2"/>
  <c r="D103" i="2"/>
  <c r="F103" i="2" s="1"/>
  <c r="G103" i="2" s="1"/>
  <c r="E104" i="2" l="1"/>
  <c r="D104" i="2"/>
  <c r="F104" i="2" s="1"/>
  <c r="G104" i="2" s="1"/>
  <c r="C105" i="2"/>
  <c r="C106" i="2" l="1"/>
  <c r="E105" i="2"/>
  <c r="D105" i="2"/>
  <c r="F105" i="2" l="1"/>
  <c r="G105" i="2" s="1"/>
  <c r="E106" i="2"/>
  <c r="C107" i="2"/>
  <c r="D106" i="2"/>
  <c r="F106" i="2" l="1"/>
  <c r="G106" i="2" s="1"/>
  <c r="D107" i="2"/>
  <c r="C108" i="2"/>
  <c r="E107" i="2"/>
  <c r="F107" i="2" l="1"/>
  <c r="G107" i="2" s="1"/>
  <c r="E108" i="2"/>
  <c r="D108" i="2"/>
  <c r="F108" i="2" s="1"/>
  <c r="G108" i="2" s="1"/>
  <c r="C109" i="2"/>
  <c r="C110" i="2" l="1"/>
  <c r="E109" i="2"/>
  <c r="D109" i="2"/>
  <c r="F109" i="2" l="1"/>
  <c r="G109" i="2" s="1"/>
  <c r="E110" i="2"/>
  <c r="D110" i="2"/>
  <c r="C111" i="2"/>
  <c r="F110" i="2" l="1"/>
  <c r="G110" i="2" s="1"/>
  <c r="C112" i="2"/>
  <c r="E111" i="2"/>
  <c r="D111" i="2"/>
  <c r="F111" i="2" s="1"/>
  <c r="G111" i="2" s="1"/>
  <c r="D112" i="2" l="1"/>
  <c r="C113" i="2"/>
  <c r="E112" i="2"/>
  <c r="F112" i="2" s="1"/>
  <c r="G112" i="2" s="1"/>
  <c r="C114" i="2" l="1"/>
  <c r="E113" i="2"/>
  <c r="D113" i="2"/>
  <c r="F113" i="2" l="1"/>
  <c r="G113" i="2" s="1"/>
  <c r="E114" i="2"/>
  <c r="D114" i="2"/>
  <c r="C115" i="2"/>
  <c r="F114" i="2" l="1"/>
  <c r="G114" i="2" s="1"/>
  <c r="D115" i="2"/>
  <c r="C116" i="2"/>
  <c r="E115" i="2"/>
  <c r="F115" i="2" s="1"/>
  <c r="G115" i="2" s="1"/>
  <c r="E116" i="2" l="1"/>
  <c r="D116" i="2"/>
  <c r="F116" i="2" s="1"/>
  <c r="G116" i="2" s="1"/>
  <c r="C117" i="2"/>
  <c r="E117" i="2" l="1"/>
  <c r="C118" i="2"/>
  <c r="D117" i="2"/>
  <c r="F117" i="2" s="1"/>
  <c r="G117" i="2" s="1"/>
  <c r="E118" i="2" l="1"/>
  <c r="C119" i="2"/>
  <c r="D118" i="2"/>
  <c r="F118" i="2" s="1"/>
  <c r="G118" i="2" s="1"/>
  <c r="C120" i="2" l="1"/>
  <c r="E119" i="2"/>
  <c r="D119" i="2"/>
  <c r="F119" i="2" l="1"/>
  <c r="G119" i="2" s="1"/>
  <c r="C121" i="2"/>
  <c r="E120" i="2"/>
  <c r="D120" i="2"/>
  <c r="F120" i="2" l="1"/>
  <c r="G120" i="2" s="1"/>
  <c r="D121" i="2"/>
  <c r="E121" i="2"/>
  <c r="C122" i="2"/>
  <c r="F121" i="2" l="1"/>
  <c r="G121" i="2" s="1"/>
  <c r="C123" i="2"/>
  <c r="E122" i="2"/>
  <c r="D122" i="2"/>
  <c r="F122" i="2" s="1"/>
  <c r="G122" i="2" s="1"/>
  <c r="D123" i="2" l="1"/>
  <c r="C124" i="2"/>
  <c r="E123" i="2"/>
  <c r="F123" i="2" s="1"/>
  <c r="G123" i="2" s="1"/>
  <c r="C125" i="2" l="1"/>
  <c r="E124" i="2"/>
  <c r="D124" i="2"/>
  <c r="F124" i="2" s="1"/>
  <c r="G124" i="2" s="1"/>
  <c r="C126" i="2" l="1"/>
  <c r="E125" i="2"/>
  <c r="D125" i="2"/>
  <c r="F125" i="2" s="1"/>
  <c r="G125" i="2" s="1"/>
  <c r="E126" i="2" l="1"/>
  <c r="D126" i="2"/>
  <c r="F126" i="2" s="1"/>
  <c r="G126" i="2" s="1"/>
  <c r="C127" i="2"/>
  <c r="C128" i="2" l="1"/>
  <c r="E127" i="2"/>
  <c r="D127" i="2"/>
  <c r="F127" i="2" l="1"/>
  <c r="G127" i="2" s="1"/>
  <c r="E128" i="2"/>
  <c r="C129" i="2"/>
  <c r="D128" i="2"/>
  <c r="F128" i="2" s="1"/>
  <c r="G128" i="2" s="1"/>
  <c r="C130" i="2" l="1"/>
  <c r="E129" i="2"/>
  <c r="D129" i="2"/>
  <c r="F129" i="2" s="1"/>
  <c r="G129" i="2" s="1"/>
  <c r="E130" i="2" l="1"/>
  <c r="D130" i="2"/>
  <c r="F130" i="2" s="1"/>
  <c r="G130" i="2" s="1"/>
  <c r="C131" i="2"/>
  <c r="D131" i="2" l="1"/>
  <c r="C132" i="2"/>
  <c r="E131" i="2"/>
  <c r="F131" i="2" s="1"/>
  <c r="G131" i="2" s="1"/>
  <c r="D132" i="2" l="1"/>
  <c r="C133" i="2"/>
  <c r="E132" i="2"/>
  <c r="F132" i="2" s="1"/>
  <c r="G132" i="2" s="1"/>
  <c r="C134" i="2" l="1"/>
  <c r="E133" i="2"/>
  <c r="D133" i="2"/>
  <c r="F133" i="2" l="1"/>
  <c r="G133" i="2" s="1"/>
  <c r="E134" i="2"/>
  <c r="C135" i="2"/>
  <c r="D134" i="2"/>
  <c r="F134" i="2" s="1"/>
  <c r="G134" i="2" s="1"/>
  <c r="C136" i="2" l="1"/>
  <c r="E135" i="2"/>
  <c r="D135" i="2"/>
  <c r="F135" i="2" l="1"/>
  <c r="G135" i="2" s="1"/>
  <c r="E136" i="2"/>
  <c r="D136" i="2"/>
  <c r="F136" i="2" s="1"/>
  <c r="G136" i="2" s="1"/>
  <c r="C137" i="2"/>
  <c r="E137" i="2" l="1"/>
  <c r="C138" i="2"/>
  <c r="D137" i="2"/>
  <c r="F137" i="2" s="1"/>
  <c r="G137" i="2" s="1"/>
  <c r="E138" i="2" l="1"/>
  <c r="D138" i="2"/>
  <c r="F138" i="2" s="1"/>
  <c r="G138" i="2" s="1"/>
  <c r="C139" i="2"/>
  <c r="D139" i="2" l="1"/>
  <c r="E139" i="2"/>
  <c r="F139" i="2" s="1"/>
  <c r="G139" i="2" s="1"/>
  <c r="C140" i="2"/>
  <c r="C141" i="2" l="1"/>
  <c r="E140" i="2"/>
  <c r="D140" i="2"/>
  <c r="F140" i="2" l="1"/>
  <c r="G140" i="2" s="1"/>
  <c r="E141" i="2"/>
  <c r="D141" i="2"/>
  <c r="F141" i="2" s="1"/>
  <c r="G141" i="2" s="1"/>
  <c r="C142" i="2"/>
  <c r="E142" i="2" l="1"/>
  <c r="C143" i="2"/>
  <c r="D142" i="2"/>
  <c r="F142" i="2" s="1"/>
  <c r="G142" i="2" s="1"/>
  <c r="C144" i="2" l="1"/>
  <c r="D143" i="2"/>
  <c r="E143" i="2"/>
  <c r="F143" i="2" l="1"/>
  <c r="G143" i="2" s="1"/>
  <c r="C145" i="2"/>
  <c r="D144" i="2"/>
  <c r="E144" i="2"/>
  <c r="F144" i="2" l="1"/>
  <c r="G144" i="2" s="1"/>
  <c r="C146" i="2"/>
  <c r="E145" i="2"/>
  <c r="D145" i="2"/>
  <c r="F145" i="2" s="1"/>
  <c r="G145" i="2" s="1"/>
  <c r="C147" i="2" l="1"/>
  <c r="E146" i="2"/>
  <c r="D146" i="2"/>
  <c r="F146" i="2" s="1"/>
  <c r="G146" i="2" s="1"/>
  <c r="D147" i="2" l="1"/>
  <c r="C148" i="2"/>
  <c r="E147" i="2"/>
  <c r="F147" i="2" s="1"/>
  <c r="G147" i="2" s="1"/>
  <c r="E148" i="2" l="1"/>
  <c r="D148" i="2"/>
  <c r="F148" i="2" s="1"/>
  <c r="G148" i="2" s="1"/>
  <c r="C149" i="2"/>
  <c r="C150" i="2" l="1"/>
  <c r="E149" i="2"/>
  <c r="D149" i="2"/>
  <c r="F149" i="2" l="1"/>
  <c r="G149" i="2" s="1"/>
  <c r="E150" i="2"/>
  <c r="D150" i="2"/>
  <c r="C151" i="2"/>
  <c r="F150" i="2" l="1"/>
  <c r="G150" i="2" s="1"/>
  <c r="C152" i="2"/>
  <c r="D151" i="2"/>
  <c r="E151" i="2"/>
  <c r="F151" i="2" l="1"/>
  <c r="G151" i="2" s="1"/>
  <c r="E152" i="2"/>
  <c r="D152" i="2"/>
  <c r="C153" i="2"/>
  <c r="F152" i="2" l="1"/>
  <c r="G152" i="2" s="1"/>
  <c r="C154" i="2"/>
  <c r="D153" i="2"/>
  <c r="E153" i="2"/>
  <c r="F153" i="2" l="1"/>
  <c r="G153" i="2" s="1"/>
  <c r="E154" i="2" s="1"/>
  <c r="D154" i="2"/>
  <c r="C155" i="2"/>
  <c r="F154" i="2" l="1"/>
  <c r="G154" i="2" s="1"/>
  <c r="D155" i="2"/>
  <c r="C156" i="2"/>
  <c r="E155" i="2"/>
  <c r="F155" i="2" l="1"/>
  <c r="G155" i="2" s="1"/>
  <c r="C157" i="2"/>
  <c r="E156" i="2"/>
  <c r="D156" i="2"/>
  <c r="F156" i="2" l="1"/>
  <c r="G156" i="2" s="1"/>
  <c r="C158" i="2"/>
  <c r="E157" i="2"/>
  <c r="D157" i="2"/>
  <c r="F157" i="2" l="1"/>
  <c r="G157" i="2" s="1"/>
  <c r="E158" i="2"/>
  <c r="D158" i="2"/>
  <c r="C159" i="2"/>
  <c r="F158" i="2" l="1"/>
  <c r="G158" i="2" s="1"/>
  <c r="C160" i="2"/>
  <c r="E159" i="2"/>
  <c r="D159" i="2"/>
  <c r="F159" i="2" s="1"/>
  <c r="G159" i="2" s="1"/>
  <c r="E160" i="2" l="1"/>
  <c r="D160" i="2"/>
  <c r="F160" i="2" s="1"/>
  <c r="G160" i="2" s="1"/>
  <c r="C161" i="2"/>
  <c r="E161" i="2" l="1"/>
  <c r="D161" i="2"/>
  <c r="F161" i="2" s="1"/>
  <c r="G161" i="2" s="1"/>
  <c r="C162" i="2"/>
  <c r="C163" i="2" l="1"/>
  <c r="E162" i="2"/>
  <c r="D162" i="2"/>
  <c r="F162" i="2" l="1"/>
  <c r="G162" i="2" s="1"/>
  <c r="D163" i="2"/>
  <c r="E163" i="2"/>
  <c r="C164" i="2"/>
  <c r="F163" i="2" l="1"/>
  <c r="G163" i="2" s="1"/>
  <c r="C165" i="2"/>
  <c r="E164" i="2"/>
  <c r="D164" i="2"/>
  <c r="F164" i="2" l="1"/>
  <c r="G164" i="2" s="1"/>
  <c r="D165" i="2"/>
  <c r="E165" i="2"/>
  <c r="C166" i="2"/>
  <c r="F165" i="2" l="1"/>
  <c r="G165" i="2" s="1"/>
  <c r="E166" i="2"/>
  <c r="C167" i="2"/>
  <c r="D166" i="2"/>
  <c r="F166" i="2" s="1"/>
  <c r="G166" i="2" s="1"/>
  <c r="C168" i="2" l="1"/>
  <c r="E167" i="2"/>
  <c r="D167" i="2"/>
  <c r="F167" i="2" l="1"/>
  <c r="G167" i="2" s="1"/>
  <c r="C169" i="2"/>
  <c r="E168" i="2"/>
  <c r="D168" i="2"/>
  <c r="F168" i="2" s="1"/>
  <c r="G168" i="2" s="1"/>
  <c r="C170" i="2" l="1"/>
  <c r="E169" i="2"/>
  <c r="D169" i="2"/>
  <c r="F169" i="2" l="1"/>
  <c r="G169" i="2" s="1"/>
  <c r="E170" i="2"/>
  <c r="D170" i="2"/>
  <c r="F170" i="2" s="1"/>
  <c r="G170" i="2" s="1"/>
  <c r="C171" i="2"/>
  <c r="D171" i="2" l="1"/>
  <c r="C172" i="2"/>
  <c r="E171" i="2"/>
  <c r="F171" i="2" s="1"/>
  <c r="G171" i="2" s="1"/>
  <c r="E172" i="2" l="1"/>
  <c r="D172" i="2"/>
  <c r="F172" i="2" s="1"/>
  <c r="G172" i="2" s="1"/>
  <c r="C173" i="2"/>
  <c r="C174" i="2" l="1"/>
  <c r="E173" i="2"/>
  <c r="D173" i="2"/>
  <c r="F173" i="2" s="1"/>
  <c r="G173" i="2" s="1"/>
  <c r="E174" i="2" l="1"/>
  <c r="D174" i="2"/>
  <c r="F174" i="2" s="1"/>
  <c r="G174" i="2" s="1"/>
  <c r="C175" i="2"/>
  <c r="C176" i="2" l="1"/>
  <c r="D175" i="2"/>
  <c r="E175" i="2"/>
  <c r="F175" i="2" l="1"/>
  <c r="G175" i="2" s="1"/>
  <c r="D176" i="2"/>
  <c r="C177" i="2"/>
  <c r="E176" i="2"/>
  <c r="F176" i="2" l="1"/>
  <c r="G176" i="2" s="1"/>
  <c r="C178" i="2"/>
  <c r="E177" i="2"/>
  <c r="D177" i="2"/>
  <c r="F177" i="2" s="1"/>
  <c r="G177" i="2" s="1"/>
  <c r="C179" i="2" l="1"/>
  <c r="E178" i="2"/>
  <c r="D178" i="2"/>
  <c r="F178" i="2" l="1"/>
  <c r="G178" i="2" s="1"/>
  <c r="D179" i="2"/>
  <c r="C180" i="2"/>
  <c r="E179" i="2"/>
  <c r="F179" i="2" l="1"/>
  <c r="G179" i="2" s="1"/>
  <c r="D180" i="2"/>
  <c r="C181" i="2"/>
  <c r="E180" i="2"/>
  <c r="F180" i="2" l="1"/>
  <c r="G180" i="2" s="1"/>
  <c r="E181" i="2" s="1"/>
  <c r="C182" i="2"/>
  <c r="D181" i="2"/>
  <c r="F181" i="2" l="1"/>
  <c r="G181" i="2" s="1"/>
  <c r="E182" i="2"/>
  <c r="D182" i="2"/>
  <c r="C183" i="2"/>
  <c r="F182" i="2" l="1"/>
  <c r="G182" i="2" s="1"/>
  <c r="E183" i="2" s="1"/>
  <c r="C184" i="2"/>
  <c r="D183" i="2"/>
  <c r="F183" i="2" l="1"/>
  <c r="G183" i="2" s="1"/>
  <c r="C185" i="2"/>
  <c r="E184" i="2"/>
  <c r="D184" i="2"/>
  <c r="F184" i="2" l="1"/>
  <c r="G184" i="2" s="1"/>
  <c r="D185" i="2"/>
  <c r="C186" i="2"/>
  <c r="E185" i="2"/>
  <c r="F185" i="2" l="1"/>
  <c r="G185" i="2" s="1"/>
  <c r="C187" i="2"/>
  <c r="E186" i="2"/>
  <c r="D186" i="2"/>
  <c r="F186" i="2" l="1"/>
  <c r="G186" i="2" s="1"/>
  <c r="D187" i="2"/>
  <c r="E187" i="2"/>
  <c r="C188" i="2"/>
  <c r="F187" i="2" l="1"/>
  <c r="G187" i="2" s="1"/>
  <c r="C189" i="2"/>
  <c r="E188" i="2"/>
  <c r="D188" i="2"/>
  <c r="F188" i="2" s="1"/>
  <c r="G188" i="2" s="1"/>
  <c r="E189" i="2" l="1"/>
  <c r="D189" i="2"/>
  <c r="F189" i="2" s="1"/>
  <c r="G189" i="2" s="1"/>
  <c r="C190" i="2"/>
  <c r="E190" i="2" l="1"/>
  <c r="C191" i="2"/>
  <c r="D190" i="2"/>
  <c r="F190" i="2" s="1"/>
  <c r="G190" i="2" s="1"/>
  <c r="C192" i="2" l="1"/>
  <c r="E191" i="2"/>
  <c r="D191" i="2"/>
  <c r="F191" i="2" l="1"/>
  <c r="G191" i="2" s="1"/>
  <c r="E192" i="2"/>
  <c r="D192" i="2"/>
  <c r="C193" i="2"/>
  <c r="F192" i="2" l="1"/>
  <c r="G192" i="2" s="1"/>
  <c r="C194" i="2"/>
  <c r="E193" i="2"/>
  <c r="D193" i="2"/>
  <c r="F193" i="2" l="1"/>
  <c r="G193" i="2" s="1"/>
  <c r="E194" i="2"/>
  <c r="D194" i="2"/>
  <c r="C195" i="2"/>
  <c r="F194" i="2" l="1"/>
  <c r="G194" i="2" s="1"/>
  <c r="D195" i="2"/>
  <c r="C196" i="2"/>
  <c r="E195" i="2"/>
  <c r="F195" i="2" l="1"/>
  <c r="G195" i="2" s="1"/>
  <c r="D196" i="2"/>
  <c r="C197" i="2"/>
  <c r="E196" i="2"/>
  <c r="F196" i="2" l="1"/>
  <c r="G196" i="2" s="1"/>
  <c r="C198" i="2"/>
  <c r="D197" i="2"/>
  <c r="E197" i="2"/>
  <c r="F197" i="2" l="1"/>
  <c r="G197" i="2" s="1"/>
  <c r="E198" i="2"/>
  <c r="C199" i="2"/>
  <c r="D198" i="2"/>
  <c r="F198" i="2" s="1"/>
  <c r="G198" i="2" s="1"/>
  <c r="C200" i="2" l="1"/>
  <c r="E199" i="2"/>
  <c r="D199" i="2"/>
  <c r="F199" i="2" l="1"/>
  <c r="G199" i="2" s="1"/>
  <c r="C201" i="2"/>
  <c r="E200" i="2"/>
  <c r="D200" i="2"/>
  <c r="F200" i="2" l="1"/>
  <c r="G200" i="2" s="1"/>
  <c r="E201" i="2"/>
  <c r="C202" i="2"/>
  <c r="D201" i="2"/>
  <c r="F201" i="2" s="1"/>
  <c r="G201" i="2" s="1"/>
  <c r="D202" i="2" l="1"/>
  <c r="C203" i="2"/>
  <c r="E202" i="2"/>
  <c r="F202" i="2" l="1"/>
  <c r="G202" i="2" s="1"/>
  <c r="D203" i="2"/>
  <c r="E203" i="2"/>
  <c r="C204" i="2"/>
  <c r="F203" i="2" l="1"/>
  <c r="G203" i="2" s="1"/>
  <c r="E204" i="2"/>
  <c r="D204" i="2"/>
  <c r="C205" i="2"/>
  <c r="F204" i="2" l="1"/>
  <c r="G204" i="2" s="1"/>
  <c r="E205" i="2"/>
  <c r="D205" i="2"/>
  <c r="C206" i="2"/>
  <c r="F205" i="2"/>
  <c r="G205" i="2" s="1"/>
  <c r="E206" i="2" l="1"/>
  <c r="C207" i="2"/>
  <c r="D206" i="2"/>
  <c r="F206" i="2" s="1"/>
  <c r="G206" i="2" s="1"/>
  <c r="C208" i="2" l="1"/>
  <c r="D207" i="2"/>
  <c r="E207" i="2"/>
  <c r="F207" i="2" l="1"/>
  <c r="G207" i="2" s="1"/>
  <c r="C209" i="2"/>
  <c r="E208" i="2"/>
  <c r="D208" i="2"/>
  <c r="F208" i="2" s="1"/>
  <c r="G208" i="2" s="1"/>
  <c r="E209" i="2" l="1"/>
  <c r="D209" i="2"/>
  <c r="F209" i="2" s="1"/>
  <c r="G209" i="2" s="1"/>
  <c r="C210" i="2"/>
  <c r="C211" i="2" l="1"/>
  <c r="E210" i="2"/>
  <c r="D210" i="2"/>
  <c r="F210" i="2" s="1"/>
  <c r="G210" i="2" s="1"/>
  <c r="D211" i="2" l="1"/>
  <c r="E211" i="2"/>
  <c r="C212" i="2"/>
  <c r="F211" i="2" l="1"/>
  <c r="G211" i="2" s="1"/>
  <c r="E212" i="2"/>
  <c r="C213" i="2"/>
  <c r="D212" i="2"/>
  <c r="F212" i="2" s="1"/>
  <c r="G212" i="2" s="1"/>
  <c r="C214" i="2" l="1"/>
  <c r="E213" i="2"/>
  <c r="D213" i="2"/>
  <c r="F213" i="2" l="1"/>
  <c r="G213" i="2" s="1"/>
  <c r="E214" i="2"/>
  <c r="D214" i="2"/>
  <c r="C215" i="2"/>
  <c r="F214" i="2" l="1"/>
  <c r="G214" i="2" s="1"/>
  <c r="C216" i="2"/>
  <c r="E215" i="2"/>
  <c r="D215" i="2"/>
  <c r="F215" i="2" l="1"/>
  <c r="G215" i="2" s="1"/>
  <c r="E216" i="2"/>
  <c r="D216" i="2"/>
  <c r="F216" i="2" s="1"/>
  <c r="G216" i="2" s="1"/>
  <c r="C217" i="2"/>
  <c r="C218" i="2" l="1"/>
  <c r="E217" i="2"/>
  <c r="D217" i="2"/>
  <c r="F217" i="2" l="1"/>
  <c r="G217" i="2" s="1"/>
  <c r="D218" i="2"/>
  <c r="C219" i="2"/>
  <c r="E218" i="2"/>
  <c r="F218" i="2" l="1"/>
  <c r="G218" i="2" s="1"/>
  <c r="D219" i="2"/>
  <c r="C220" i="2"/>
  <c r="E219" i="2"/>
  <c r="F219" i="2" l="1"/>
  <c r="G219" i="2" s="1"/>
  <c r="C221" i="2"/>
  <c r="E220" i="2"/>
  <c r="D220" i="2"/>
  <c r="F220" i="2" s="1"/>
  <c r="G220" i="2" s="1"/>
  <c r="E221" i="2" l="1"/>
  <c r="D221" i="2"/>
  <c r="F221" i="2" s="1"/>
  <c r="G221" i="2" s="1"/>
  <c r="C222" i="2"/>
  <c r="E222" i="2" l="1"/>
  <c r="C223" i="2"/>
  <c r="D222" i="2"/>
  <c r="F222" i="2" s="1"/>
  <c r="G222" i="2" s="1"/>
  <c r="C224" i="2" l="1"/>
  <c r="E223" i="2"/>
  <c r="D223" i="2"/>
  <c r="F223" i="2" l="1"/>
  <c r="G223" i="2" s="1"/>
  <c r="D224" i="2"/>
  <c r="C225" i="2"/>
  <c r="E224" i="2"/>
  <c r="F224" i="2" l="1"/>
  <c r="G224" i="2" s="1"/>
  <c r="E225" i="2"/>
  <c r="D225" i="2"/>
  <c r="C226" i="2"/>
  <c r="F225" i="2" l="1"/>
  <c r="G225" i="2" s="1"/>
  <c r="C227" i="2"/>
  <c r="E226" i="2"/>
  <c r="D226" i="2"/>
  <c r="F226" i="2" l="1"/>
  <c r="G226" i="2" s="1"/>
  <c r="D227" i="2"/>
  <c r="E227" i="2"/>
  <c r="C228" i="2"/>
  <c r="F227" i="2" l="1"/>
  <c r="G227" i="2" s="1"/>
  <c r="C229" i="2"/>
  <c r="E228" i="2"/>
  <c r="D228" i="2"/>
  <c r="F228" i="2" s="1"/>
  <c r="G228" i="2" s="1"/>
  <c r="D229" i="2" l="1"/>
  <c r="C230" i="2"/>
  <c r="E229" i="2"/>
  <c r="F229" i="2" s="1"/>
  <c r="G229" i="2" s="1"/>
  <c r="E230" i="2" l="1"/>
  <c r="C231" i="2"/>
  <c r="D230" i="2"/>
  <c r="F230" i="2" s="1"/>
  <c r="G230" i="2" s="1"/>
  <c r="C232" i="2" l="1"/>
  <c r="E231" i="2"/>
  <c r="D231" i="2"/>
  <c r="F231" i="2" l="1"/>
  <c r="G231" i="2" s="1"/>
  <c r="C233" i="2"/>
  <c r="E232" i="2"/>
  <c r="D232" i="2"/>
  <c r="F232" i="2" l="1"/>
  <c r="G232" i="2" s="1"/>
  <c r="E233" i="2"/>
  <c r="D233" i="2"/>
  <c r="F233" i="2" s="1"/>
  <c r="G233" i="2" s="1"/>
  <c r="C234" i="2"/>
  <c r="E234" i="2" l="1"/>
  <c r="C235" i="2"/>
  <c r="D234" i="2"/>
  <c r="F234" i="2" s="1"/>
  <c r="G234" i="2" s="1"/>
  <c r="D235" i="2" l="1"/>
  <c r="C236" i="2"/>
  <c r="E235" i="2"/>
  <c r="F235" i="2" s="1"/>
  <c r="G235" i="2" s="1"/>
  <c r="D236" i="2" l="1"/>
  <c r="C237" i="2"/>
  <c r="E236" i="2"/>
  <c r="F236" i="2" l="1"/>
  <c r="G236" i="2" s="1"/>
  <c r="C238" i="2"/>
  <c r="E237" i="2"/>
  <c r="D237" i="2"/>
  <c r="F237" i="2" s="1"/>
  <c r="G237" i="2" s="1"/>
  <c r="E238" i="2" l="1"/>
  <c r="C239" i="2"/>
  <c r="D238" i="2"/>
  <c r="F238" i="2" s="1"/>
  <c r="G238" i="2" s="1"/>
  <c r="E239" i="2" l="1"/>
  <c r="D239" i="2"/>
  <c r="C240" i="2"/>
  <c r="F239" i="2"/>
  <c r="G239" i="2" s="1"/>
  <c r="C241" i="2" l="1"/>
  <c r="E240" i="2"/>
  <c r="D240" i="2"/>
  <c r="F240" i="2" s="1"/>
  <c r="G240" i="2" s="1"/>
  <c r="E241" i="2" l="1"/>
  <c r="D241" i="2"/>
  <c r="F241" i="2" s="1"/>
  <c r="G241" i="2" s="1"/>
  <c r="C242" i="2"/>
  <c r="E242" i="2" l="1"/>
  <c r="C243" i="2"/>
  <c r="D242" i="2"/>
  <c r="F242" i="2" s="1"/>
  <c r="G242" i="2" s="1"/>
  <c r="C244" i="2" l="1"/>
  <c r="E243" i="2"/>
  <c r="D243" i="2"/>
  <c r="F243" i="2" l="1"/>
  <c r="G243" i="2" s="1"/>
  <c r="D244" i="2"/>
  <c r="E244" i="2"/>
  <c r="C245" i="2"/>
  <c r="F244" i="2" l="1"/>
  <c r="G244" i="2" s="1"/>
  <c r="C246" i="2"/>
  <c r="E245" i="2"/>
  <c r="D245" i="2"/>
  <c r="F245" i="2" l="1"/>
  <c r="G245" i="2" s="1"/>
  <c r="D246" i="2"/>
  <c r="C247" i="2"/>
  <c r="E246" i="2"/>
  <c r="F246" i="2" l="1"/>
  <c r="G246" i="2" s="1"/>
  <c r="E247" i="2"/>
  <c r="C248" i="2"/>
  <c r="D247" i="2"/>
  <c r="F247" i="2" s="1"/>
  <c r="G247" i="2" s="1"/>
  <c r="C249" i="2" l="1"/>
  <c r="E248" i="2"/>
  <c r="D248" i="2"/>
  <c r="F248" i="2" s="1"/>
  <c r="G248" i="2" s="1"/>
  <c r="D249" i="2" l="1"/>
  <c r="C250" i="2"/>
  <c r="E249" i="2"/>
  <c r="F249" i="2" s="1"/>
  <c r="G249" i="2" s="1"/>
  <c r="C251" i="2" l="1"/>
  <c r="D250" i="2"/>
  <c r="E250" i="2"/>
  <c r="F250" i="2" l="1"/>
  <c r="G250" i="2" s="1"/>
  <c r="D251" i="2"/>
  <c r="C252" i="2"/>
  <c r="E251" i="2"/>
  <c r="F251" i="2" l="1"/>
  <c r="G251" i="2" s="1"/>
  <c r="D252" i="2"/>
  <c r="C253" i="2"/>
  <c r="E252" i="2"/>
  <c r="F252" i="2" l="1"/>
  <c r="G252" i="2" s="1"/>
  <c r="E253" i="2"/>
  <c r="D253" i="2"/>
  <c r="F253" i="2" s="1"/>
  <c r="G253" i="2" s="1"/>
  <c r="C254" i="2"/>
  <c r="C255" i="2" l="1"/>
  <c r="E254" i="2"/>
  <c r="D254" i="2"/>
  <c r="F254" i="2" l="1"/>
  <c r="G254" i="2" s="1"/>
  <c r="E255" i="2"/>
  <c r="D255" i="2"/>
  <c r="C256" i="2"/>
  <c r="F255" i="2" l="1"/>
  <c r="G255" i="2" s="1"/>
  <c r="C257" i="2"/>
  <c r="E256" i="2"/>
  <c r="D256" i="2"/>
  <c r="F256" i="2" l="1"/>
  <c r="G256" i="2" s="1"/>
  <c r="D257" i="2"/>
  <c r="E257" i="2"/>
  <c r="C258" i="2"/>
  <c r="F257" i="2" l="1"/>
  <c r="G257" i="2" s="1"/>
  <c r="C259" i="2"/>
  <c r="E258" i="2"/>
  <c r="D258" i="2"/>
  <c r="F258" i="2" l="1"/>
  <c r="G258" i="2" s="1"/>
  <c r="E259" i="2"/>
  <c r="C260" i="2"/>
  <c r="D259" i="2"/>
  <c r="F259" i="2" s="1"/>
  <c r="G259" i="2" s="1"/>
  <c r="D260" i="2" l="1"/>
  <c r="C261" i="2"/>
  <c r="E260" i="2"/>
  <c r="F260" i="2" l="1"/>
  <c r="G260" i="2" s="1"/>
  <c r="E261" i="2"/>
  <c r="D261" i="2"/>
  <c r="C262" i="2"/>
  <c r="F261" i="2" l="1"/>
  <c r="G261" i="2" s="1"/>
  <c r="C263" i="2"/>
  <c r="E262" i="2"/>
  <c r="D262" i="2"/>
  <c r="F262" i="2" l="1"/>
  <c r="G262" i="2" s="1"/>
  <c r="E263" i="2"/>
  <c r="C264" i="2"/>
  <c r="D263" i="2"/>
  <c r="F263" i="2" s="1"/>
  <c r="G263" i="2" s="1"/>
  <c r="C265" i="2" l="1"/>
  <c r="E264" i="2"/>
  <c r="D264" i="2"/>
  <c r="F264" i="2" s="1"/>
  <c r="G264" i="2" s="1"/>
  <c r="C266" i="2" l="1"/>
  <c r="E265" i="2"/>
  <c r="D265" i="2"/>
  <c r="F265" i="2" l="1"/>
  <c r="G265" i="2" s="1"/>
  <c r="D266" i="2"/>
  <c r="C267" i="2"/>
  <c r="E266" i="2"/>
  <c r="F266" i="2" l="1"/>
  <c r="G266" i="2" s="1"/>
  <c r="C268" i="2"/>
  <c r="E267" i="2"/>
  <c r="D267" i="2"/>
  <c r="F267" i="2" l="1"/>
  <c r="G267" i="2" s="1"/>
  <c r="D268" i="2"/>
  <c r="C269" i="2"/>
  <c r="E268" i="2"/>
  <c r="F268" i="2" l="1"/>
  <c r="G268" i="2" s="1"/>
  <c r="C270" i="2"/>
  <c r="E269" i="2"/>
  <c r="D269" i="2"/>
  <c r="F269" i="2" l="1"/>
  <c r="G269" i="2" s="1"/>
  <c r="E270" i="2"/>
  <c r="D270" i="2"/>
  <c r="C271" i="2"/>
  <c r="F270" i="2" l="1"/>
  <c r="G270" i="2" s="1"/>
  <c r="C272" i="2"/>
  <c r="E271" i="2"/>
  <c r="D271" i="2"/>
  <c r="F271" i="2" l="1"/>
  <c r="G271" i="2" s="1"/>
  <c r="D272" i="2"/>
  <c r="C273" i="2"/>
  <c r="E272" i="2"/>
  <c r="F272" i="2" l="1"/>
  <c r="G272" i="2" s="1"/>
  <c r="D273" i="2"/>
  <c r="E273" i="2"/>
  <c r="C274" i="2"/>
  <c r="F273" i="2" l="1"/>
  <c r="G273" i="2" s="1"/>
  <c r="D274" i="2"/>
  <c r="C275" i="2"/>
  <c r="E274" i="2"/>
  <c r="F274" i="2" l="1"/>
  <c r="G274" i="2" s="1"/>
  <c r="D275" i="2"/>
  <c r="C276" i="2"/>
  <c r="E275" i="2"/>
  <c r="F275" i="2" l="1"/>
  <c r="G275" i="2" s="1"/>
  <c r="E276" i="2"/>
  <c r="D276" i="2"/>
  <c r="C277" i="2"/>
  <c r="F276" i="2" l="1"/>
  <c r="G276" i="2" s="1"/>
  <c r="C278" i="2"/>
  <c r="E277" i="2"/>
  <c r="D277" i="2"/>
  <c r="F277" i="2" l="1"/>
  <c r="G277" i="2" s="1"/>
  <c r="E278" i="2"/>
  <c r="D278" i="2"/>
  <c r="C279" i="2"/>
  <c r="F278" i="2" l="1"/>
  <c r="G278" i="2" s="1"/>
  <c r="C280" i="2"/>
  <c r="E279" i="2"/>
  <c r="D279" i="2"/>
  <c r="F279" i="2" l="1"/>
  <c r="G279" i="2" s="1"/>
  <c r="C281" i="2"/>
  <c r="E280" i="2"/>
  <c r="D280" i="2"/>
  <c r="F280" i="2" l="1"/>
  <c r="G280" i="2" s="1"/>
  <c r="D281" i="2"/>
  <c r="E281" i="2"/>
  <c r="C282" i="2"/>
  <c r="F281" i="2" l="1"/>
  <c r="G281" i="2" s="1"/>
  <c r="D282" i="2"/>
  <c r="C283" i="2"/>
  <c r="E282" i="2"/>
  <c r="F282" i="2" l="1"/>
  <c r="G282" i="2" s="1"/>
  <c r="D283" i="2"/>
  <c r="C284" i="2"/>
  <c r="E283" i="2"/>
  <c r="F283" i="2" l="1"/>
  <c r="G283" i="2" s="1"/>
  <c r="E284" i="2"/>
  <c r="C285" i="2"/>
  <c r="D284" i="2"/>
  <c r="F284" i="2" l="1"/>
  <c r="G284" i="2" s="1"/>
  <c r="C286" i="2"/>
  <c r="D285" i="2"/>
  <c r="E285" i="2"/>
  <c r="F285" i="2" l="1"/>
  <c r="G285" i="2" s="1"/>
  <c r="E286" i="2"/>
  <c r="C287" i="2"/>
  <c r="D286" i="2"/>
  <c r="F286" i="2" l="1"/>
  <c r="G286" i="2" s="1"/>
  <c r="C288" i="2"/>
  <c r="D287" i="2"/>
  <c r="E287" i="2"/>
  <c r="F287" i="2" l="1"/>
  <c r="G287" i="2" s="1"/>
  <c r="C289" i="2"/>
  <c r="E288" i="2"/>
  <c r="D288" i="2"/>
  <c r="F288" i="2" l="1"/>
  <c r="G288" i="2" s="1"/>
  <c r="D289" i="2"/>
  <c r="C290" i="2"/>
  <c r="E289" i="2"/>
  <c r="F289" i="2" l="1"/>
  <c r="G289" i="2" s="1"/>
  <c r="C291" i="2"/>
  <c r="E290" i="2"/>
  <c r="D290" i="2"/>
  <c r="F290" i="2" s="1"/>
  <c r="G290" i="2" s="1"/>
  <c r="D291" i="2" l="1"/>
  <c r="E291" i="2"/>
  <c r="F291" i="2" s="1"/>
  <c r="G291" i="2" s="1"/>
  <c r="C292" i="2"/>
  <c r="E292" i="2" l="1"/>
  <c r="D292" i="2"/>
  <c r="F292" i="2" s="1"/>
  <c r="G292" i="2" s="1"/>
  <c r="C293" i="2"/>
  <c r="C294" i="2" l="1"/>
  <c r="E293" i="2"/>
  <c r="D293" i="2"/>
  <c r="F293" i="2" s="1"/>
  <c r="G293" i="2" s="1"/>
  <c r="E294" i="2" l="1"/>
  <c r="C295" i="2"/>
  <c r="D294" i="2"/>
  <c r="F294" i="2" s="1"/>
  <c r="G294" i="2" s="1"/>
  <c r="C296" i="2" l="1"/>
  <c r="E295" i="2"/>
  <c r="D295" i="2"/>
  <c r="F295" i="2" l="1"/>
  <c r="G295" i="2" s="1"/>
  <c r="D296" i="2"/>
  <c r="C297" i="2"/>
  <c r="E296" i="2"/>
  <c r="F296" i="2" l="1"/>
  <c r="G296" i="2" s="1"/>
  <c r="D297" i="2"/>
  <c r="C298" i="2"/>
  <c r="E297" i="2"/>
  <c r="F297" i="2" l="1"/>
  <c r="G297" i="2" s="1"/>
  <c r="D298" i="2"/>
  <c r="C299" i="2"/>
  <c r="E298" i="2"/>
  <c r="F298" i="2" l="1"/>
  <c r="G298" i="2" s="1"/>
  <c r="D299" i="2"/>
  <c r="E299" i="2"/>
  <c r="C300" i="2"/>
  <c r="F299" i="2" l="1"/>
  <c r="G299" i="2" s="1"/>
  <c r="E300" i="2"/>
  <c r="C301" i="2"/>
  <c r="D300" i="2"/>
  <c r="F300" i="2" l="1"/>
  <c r="G300" i="2" s="1"/>
  <c r="C302" i="2"/>
  <c r="E301" i="2"/>
  <c r="D301" i="2"/>
  <c r="F301" i="2" s="1"/>
  <c r="G301" i="2" s="1"/>
  <c r="E302" i="2" l="1"/>
  <c r="C303" i="2"/>
  <c r="D302" i="2"/>
  <c r="F302" i="2" s="1"/>
  <c r="G302" i="2" s="1"/>
  <c r="C304" i="2" l="1"/>
  <c r="E303" i="2"/>
  <c r="D303" i="2"/>
  <c r="F303" i="2" s="1"/>
  <c r="G303" i="2" s="1"/>
  <c r="D304" i="2" l="1"/>
  <c r="E304" i="2"/>
  <c r="F304" i="2" s="1"/>
  <c r="G304" i="2" s="1"/>
  <c r="C305" i="2"/>
  <c r="D305" i="2" l="1"/>
  <c r="C306" i="2"/>
  <c r="E305" i="2"/>
  <c r="F305" i="2" l="1"/>
  <c r="G305" i="2" s="1"/>
  <c r="D306" i="2"/>
  <c r="E306" i="2"/>
  <c r="C307" i="2"/>
  <c r="F306" i="2" l="1"/>
  <c r="G306" i="2" s="1"/>
  <c r="D307" i="2"/>
  <c r="E307" i="2"/>
  <c r="C308" i="2"/>
  <c r="F307" i="2" l="1"/>
  <c r="G307" i="2" s="1"/>
  <c r="E308" i="2"/>
  <c r="D308" i="2"/>
  <c r="F308" i="2" s="1"/>
  <c r="G308" i="2" s="1"/>
  <c r="C309" i="2"/>
  <c r="C310" i="2" l="1"/>
  <c r="D309" i="2"/>
  <c r="E309" i="2"/>
  <c r="F309" i="2" l="1"/>
  <c r="G309" i="2" s="1"/>
  <c r="E310" i="2"/>
  <c r="D310" i="2"/>
  <c r="C311" i="2"/>
  <c r="F310" i="2" l="1"/>
  <c r="G310" i="2" s="1"/>
  <c r="C312" i="2"/>
  <c r="E311" i="2"/>
  <c r="D311" i="2"/>
  <c r="F311" i="2" l="1"/>
  <c r="G311" i="2" s="1"/>
  <c r="D312" i="2"/>
  <c r="C313" i="2"/>
  <c r="E312" i="2"/>
  <c r="F312" i="2" l="1"/>
  <c r="G312" i="2" s="1"/>
  <c r="D313" i="2"/>
  <c r="C314" i="2"/>
  <c r="E313" i="2"/>
  <c r="F313" i="2" l="1"/>
  <c r="G313" i="2" s="1"/>
  <c r="C315" i="2"/>
  <c r="E314" i="2"/>
  <c r="D314" i="2"/>
  <c r="F314" i="2" s="1"/>
  <c r="G314" i="2" s="1"/>
  <c r="D315" i="2" l="1"/>
  <c r="C316" i="2"/>
  <c r="E315" i="2"/>
  <c r="F315" i="2" s="1"/>
  <c r="G315" i="2" s="1"/>
  <c r="E316" i="2" l="1"/>
  <c r="C317" i="2"/>
  <c r="D316" i="2"/>
  <c r="F316" i="2" s="1"/>
  <c r="G316" i="2" s="1"/>
  <c r="C318" i="2" l="1"/>
  <c r="E317" i="2"/>
  <c r="D317" i="2"/>
  <c r="F317" i="2" s="1"/>
  <c r="G317" i="2" s="1"/>
  <c r="E318" i="2" l="1"/>
  <c r="C319" i="2"/>
  <c r="D318" i="2"/>
  <c r="F318" i="2" s="1"/>
  <c r="G318" i="2" s="1"/>
  <c r="C320" i="2" l="1"/>
  <c r="E319" i="2"/>
  <c r="D319" i="2"/>
  <c r="F319" i="2" l="1"/>
  <c r="G319" i="2" s="1"/>
  <c r="C321" i="2"/>
  <c r="E320" i="2"/>
  <c r="D320" i="2"/>
  <c r="F320" i="2" s="1"/>
  <c r="G320" i="2" s="1"/>
  <c r="D321" i="2" l="1"/>
  <c r="E321" i="2"/>
  <c r="C322" i="2"/>
  <c r="F321" i="2" l="1"/>
  <c r="G321" i="2" s="1"/>
  <c r="C323" i="2"/>
  <c r="E322" i="2"/>
  <c r="D322" i="2"/>
  <c r="F322" i="2" l="1"/>
  <c r="G322" i="2" s="1"/>
  <c r="D323" i="2"/>
  <c r="E323" i="2"/>
  <c r="C324" i="2"/>
  <c r="F323" i="2" l="1"/>
  <c r="G323" i="2" s="1"/>
  <c r="E324" i="2"/>
  <c r="C325" i="2"/>
  <c r="D324" i="2"/>
  <c r="F324" i="2" l="1"/>
  <c r="G324" i="2" s="1"/>
  <c r="C326" i="2"/>
  <c r="E325" i="2"/>
  <c r="D325" i="2"/>
  <c r="F325" i="2" s="1"/>
  <c r="G325" i="2" s="1"/>
  <c r="E326" i="2" l="1"/>
  <c r="D326" i="2"/>
  <c r="F326" i="2" s="1"/>
  <c r="G326" i="2" s="1"/>
  <c r="C327" i="2"/>
  <c r="C328" i="2" l="1"/>
  <c r="E327" i="2"/>
  <c r="D327" i="2"/>
  <c r="F327" i="2" s="1"/>
  <c r="G327" i="2" s="1"/>
  <c r="E328" i="2" l="1"/>
  <c r="C329" i="2"/>
  <c r="D328" i="2"/>
  <c r="F328" i="2" s="1"/>
  <c r="G328" i="2" s="1"/>
  <c r="D329" i="2" l="1"/>
  <c r="E329" i="2"/>
  <c r="C330" i="2"/>
  <c r="F329" i="2" l="1"/>
  <c r="G329" i="2" s="1"/>
  <c r="E330" i="2" s="1"/>
  <c r="C331" i="2"/>
  <c r="D330" i="2"/>
  <c r="F330" i="2" l="1"/>
  <c r="G330" i="2" s="1"/>
  <c r="D331" i="2"/>
  <c r="E331" i="2"/>
  <c r="C332" i="2"/>
  <c r="F331" i="2" l="1"/>
  <c r="G331" i="2" s="1"/>
  <c r="E332" i="2" s="1"/>
  <c r="C333" i="2"/>
  <c r="D332" i="2"/>
  <c r="F332" i="2" l="1"/>
  <c r="G332" i="2" s="1"/>
  <c r="C334" i="2"/>
  <c r="E333" i="2"/>
  <c r="D333" i="2"/>
  <c r="F333" i="2" s="1"/>
  <c r="G333" i="2" s="1"/>
  <c r="E334" i="2" l="1"/>
  <c r="D334" i="2"/>
  <c r="F334" i="2" s="1"/>
  <c r="G334" i="2" s="1"/>
  <c r="C335" i="2"/>
  <c r="C336" i="2" l="1"/>
  <c r="E335" i="2"/>
  <c r="D335" i="2"/>
  <c r="F335" i="2" s="1"/>
  <c r="G335" i="2" s="1"/>
  <c r="D336" i="2" l="1"/>
  <c r="C337" i="2"/>
  <c r="E336" i="2"/>
  <c r="F336" i="2" s="1"/>
  <c r="G336" i="2" s="1"/>
  <c r="D337" i="2" l="1"/>
  <c r="C338" i="2"/>
  <c r="E337" i="2"/>
  <c r="F337" i="2" l="1"/>
  <c r="G337" i="2" s="1"/>
  <c r="D338" i="2"/>
  <c r="E338" i="2"/>
  <c r="C339" i="2"/>
  <c r="F338" i="2" l="1"/>
  <c r="G338" i="2" s="1"/>
  <c r="D339" i="2"/>
  <c r="C340" i="2"/>
  <c r="E339" i="2"/>
  <c r="F339" i="2" l="1"/>
  <c r="G339" i="2" s="1"/>
  <c r="E340" i="2"/>
  <c r="D340" i="2"/>
  <c r="C341" i="2"/>
  <c r="F340" i="2" l="1"/>
  <c r="G340" i="2" s="1"/>
  <c r="C342" i="2"/>
  <c r="E341" i="2"/>
  <c r="D341" i="2"/>
  <c r="F341" i="2" l="1"/>
  <c r="G341" i="2" s="1"/>
  <c r="E342" i="2"/>
  <c r="D342" i="2"/>
  <c r="C343" i="2"/>
  <c r="F342" i="2" l="1"/>
  <c r="G342" i="2" s="1"/>
  <c r="C344" i="2"/>
  <c r="D343" i="2"/>
  <c r="E343" i="2"/>
  <c r="F343" i="2" l="1"/>
  <c r="G343" i="2" s="1"/>
  <c r="C345" i="2"/>
  <c r="D344" i="2"/>
  <c r="E344" i="2"/>
  <c r="F344" i="2" l="1"/>
  <c r="G344" i="2" s="1"/>
  <c r="D345" i="2"/>
  <c r="E345" i="2"/>
  <c r="C346" i="2"/>
  <c r="F345" i="2" l="1"/>
  <c r="G345" i="2" s="1"/>
  <c r="C347" i="2"/>
  <c r="E346" i="2"/>
  <c r="D346" i="2"/>
  <c r="F346" i="2" l="1"/>
  <c r="G346" i="2" s="1"/>
  <c r="D347" i="2"/>
  <c r="C348" i="2"/>
  <c r="E347" i="2"/>
  <c r="F347" i="2" l="1"/>
  <c r="G347" i="2" s="1"/>
  <c r="E348" i="2"/>
  <c r="C349" i="2"/>
  <c r="D348" i="2"/>
  <c r="F348" i="2" s="1"/>
  <c r="G348" i="2" s="1"/>
  <c r="C350" i="2" l="1"/>
  <c r="E349" i="2"/>
  <c r="D349" i="2"/>
  <c r="F349" i="2" l="1"/>
  <c r="G349" i="2" s="1"/>
  <c r="E350" i="2"/>
  <c r="C351" i="2"/>
  <c r="D350" i="2"/>
  <c r="F350" i="2" l="1"/>
  <c r="G350" i="2" s="1"/>
  <c r="C352" i="2"/>
  <c r="D351" i="2"/>
  <c r="E351" i="2"/>
  <c r="F351" i="2" l="1"/>
  <c r="G351" i="2" s="1"/>
  <c r="C353" i="2"/>
  <c r="E352" i="2"/>
  <c r="D352" i="2"/>
  <c r="F352" i="2" s="1"/>
  <c r="G352" i="2" s="1"/>
  <c r="D353" i="2" l="1"/>
  <c r="C354" i="2"/>
  <c r="E353" i="2"/>
  <c r="F353" i="2" l="1"/>
  <c r="G353" i="2" s="1"/>
  <c r="E354" i="2" s="1"/>
  <c r="C355" i="2"/>
  <c r="D354" i="2"/>
  <c r="F354" i="2" l="1"/>
  <c r="G354" i="2" s="1"/>
  <c r="D355" i="2"/>
  <c r="E355" i="2"/>
  <c r="C356" i="2"/>
  <c r="F355" i="2" l="1"/>
  <c r="G355" i="2" s="1"/>
  <c r="E356" i="2"/>
  <c r="D356" i="2"/>
  <c r="C357" i="2"/>
  <c r="F356" i="2" l="1"/>
  <c r="G356" i="2" s="1"/>
  <c r="C358" i="2"/>
  <c r="E357" i="2"/>
  <c r="D357" i="2"/>
  <c r="F357" i="2" l="1"/>
  <c r="G357" i="2" s="1"/>
  <c r="E358" i="2"/>
  <c r="C359" i="2"/>
  <c r="D358" i="2"/>
  <c r="F358" i="2" s="1"/>
  <c r="G358" i="2" s="1"/>
  <c r="C360" i="2" l="1"/>
  <c r="E359" i="2"/>
  <c r="D359" i="2"/>
  <c r="F359" i="2" l="1"/>
  <c r="G359" i="2" s="1"/>
  <c r="E360" i="2"/>
  <c r="C361" i="2"/>
  <c r="D360" i="2"/>
  <c r="F360" i="2" s="1"/>
  <c r="G360" i="2" s="1"/>
  <c r="D361" i="2" l="1"/>
  <c r="C362" i="2"/>
  <c r="E361" i="2"/>
  <c r="F361" i="2" l="1"/>
  <c r="G361" i="2" s="1"/>
  <c r="D362" i="2"/>
  <c r="C363" i="2"/>
  <c r="E362" i="2"/>
  <c r="F362" i="2" l="1"/>
  <c r="G362" i="2" s="1"/>
  <c r="D363" i="2"/>
  <c r="E363" i="2"/>
  <c r="C364" i="2"/>
  <c r="F363" i="2" l="1"/>
  <c r="G363" i="2" s="1"/>
  <c r="E364" i="2"/>
  <c r="C365" i="2"/>
  <c r="D364" i="2"/>
  <c r="F364" i="2" s="1"/>
  <c r="G364" i="2" s="1"/>
  <c r="C366" i="2" l="1"/>
  <c r="D365" i="2"/>
  <c r="E365" i="2"/>
  <c r="F365" i="2" l="1"/>
  <c r="G365" i="2" s="1"/>
  <c r="E366" i="2"/>
  <c r="D366" i="2"/>
  <c r="F366" i="2" s="1"/>
  <c r="G366" i="2" s="1"/>
  <c r="C367" i="2"/>
  <c r="C368" i="2" l="1"/>
  <c r="E367" i="2"/>
  <c r="D367" i="2"/>
  <c r="F367" i="2" l="1"/>
  <c r="G367" i="2" s="1"/>
  <c r="D368" i="2"/>
  <c r="C369" i="2"/>
  <c r="E368" i="2"/>
  <c r="F368" i="2" l="1"/>
  <c r="G368" i="2" s="1"/>
  <c r="D369" i="2"/>
  <c r="C370" i="2"/>
  <c r="E369" i="2"/>
  <c r="F369" i="2" l="1"/>
  <c r="G369" i="2" s="1"/>
  <c r="D370" i="2"/>
  <c r="E370" i="2"/>
  <c r="C371" i="2"/>
  <c r="F370" i="2" l="1"/>
  <c r="G370" i="2" s="1"/>
  <c r="D371" i="2"/>
  <c r="C372" i="2"/>
  <c r="E371" i="2"/>
  <c r="F371" i="2" l="1"/>
  <c r="G371" i="2" s="1"/>
  <c r="E372" i="2"/>
  <c r="D372" i="2"/>
  <c r="F372" i="2" s="1"/>
  <c r="G372" i="2" s="1"/>
  <c r="C373" i="2"/>
  <c r="C374" i="2" l="1"/>
  <c r="E373" i="2"/>
  <c r="D373" i="2"/>
  <c r="F373" i="2" l="1"/>
  <c r="G373" i="2" s="1"/>
  <c r="E374" i="2"/>
  <c r="C375" i="2"/>
  <c r="D374" i="2"/>
  <c r="F374" i="2" s="1"/>
  <c r="G374" i="2" s="1"/>
  <c r="C376" i="2" l="1"/>
  <c r="E375" i="2"/>
  <c r="D375" i="2"/>
  <c r="F375" i="2" s="1"/>
  <c r="G375" i="2" s="1"/>
  <c r="D376" i="2" l="1"/>
  <c r="C377" i="2"/>
  <c r="E376" i="2"/>
  <c r="F376" i="2" l="1"/>
  <c r="G376" i="2" s="1"/>
  <c r="D377" i="2"/>
  <c r="E377" i="2"/>
  <c r="C378" i="2"/>
  <c r="F377" i="2" l="1"/>
  <c r="G377" i="2" s="1"/>
  <c r="G378" i="2"/>
  <c r="F378" i="2"/>
  <c r="C379" i="2"/>
  <c r="E378" i="2"/>
  <c r="D378" i="2"/>
  <c r="D379" i="2" l="1"/>
  <c r="G379" i="2"/>
  <c r="C380" i="2"/>
  <c r="F379" i="2"/>
  <c r="E379" i="2"/>
  <c r="G380" i="2" l="1"/>
  <c r="E380" i="2"/>
  <c r="C381" i="2"/>
  <c r="F380" i="2"/>
  <c r="D380" i="2"/>
  <c r="C382" i="2" l="1"/>
  <c r="F381" i="2"/>
  <c r="E381" i="2"/>
  <c r="D381" i="2"/>
  <c r="G381" i="2"/>
  <c r="E382" i="2" l="1"/>
  <c r="C383" i="2"/>
  <c r="D382" i="2"/>
  <c r="F382" i="2"/>
  <c r="G382" i="2"/>
  <c r="C384" i="2" l="1"/>
  <c r="F383" i="2"/>
  <c r="G383" i="2"/>
  <c r="E383" i="2"/>
  <c r="D383" i="2"/>
  <c r="C385" i="2" l="1"/>
  <c r="F384" i="2"/>
  <c r="E384" i="2"/>
  <c r="D384" i="2"/>
  <c r="G384" i="2"/>
  <c r="F385" i="2" l="1"/>
  <c r="D385" i="2"/>
  <c r="E385" i="2"/>
  <c r="C386" i="2"/>
  <c r="G385" i="2"/>
  <c r="G386" i="2" l="1"/>
  <c r="C387" i="2"/>
  <c r="F386" i="2"/>
  <c r="E386" i="2"/>
  <c r="D386" i="2"/>
  <c r="D387" i="2" l="1"/>
  <c r="E387" i="2"/>
  <c r="F387" i="2"/>
  <c r="C388" i="2"/>
  <c r="G387" i="2"/>
  <c r="G388" i="2" l="1"/>
  <c r="E388" i="2"/>
  <c r="F388" i="2"/>
  <c r="D388" i="2"/>
  <c r="C389" i="2"/>
  <c r="C390" i="2" l="1"/>
  <c r="E389" i="2"/>
  <c r="F389" i="2"/>
  <c r="G389" i="2"/>
  <c r="D389" i="2"/>
  <c r="E390" i="2" l="1"/>
  <c r="D390" i="2"/>
  <c r="C391" i="2"/>
  <c r="G390" i="2"/>
  <c r="F390" i="2"/>
  <c r="C392" i="2" l="1"/>
  <c r="F391" i="2"/>
  <c r="E391" i="2"/>
  <c r="G391" i="2"/>
  <c r="D391" i="2"/>
  <c r="D392" i="2" l="1"/>
  <c r="G392" i="2"/>
  <c r="F392" i="2"/>
  <c r="E392" i="2"/>
  <c r="C393" i="2"/>
  <c r="F393" i="2" l="1"/>
  <c r="D393" i="2"/>
  <c r="G393" i="2"/>
  <c r="C394" i="2"/>
  <c r="E393" i="2"/>
  <c r="G394" i="2" l="1"/>
  <c r="E394" i="2"/>
  <c r="C395" i="2"/>
  <c r="F394" i="2"/>
  <c r="D394" i="2"/>
  <c r="D395" i="2" l="1"/>
  <c r="G395" i="2"/>
  <c r="F395" i="2"/>
  <c r="E395" i="2"/>
  <c r="C396" i="2"/>
  <c r="G396" i="2" l="1"/>
  <c r="E396" i="2"/>
  <c r="C397" i="2"/>
  <c r="D396" i="2"/>
  <c r="F396" i="2"/>
  <c r="C398" i="2" l="1"/>
  <c r="G397" i="2"/>
  <c r="F397" i="2"/>
  <c r="E397" i="2"/>
  <c r="D397" i="2"/>
  <c r="E398" i="2" l="1"/>
  <c r="F398" i="2"/>
  <c r="D398" i="2"/>
  <c r="C399" i="2"/>
  <c r="G398" i="2"/>
  <c r="C400" i="2" l="1"/>
  <c r="F399" i="2"/>
  <c r="D399" i="2"/>
  <c r="G399" i="2"/>
  <c r="E399" i="2"/>
  <c r="D400" i="2" l="1"/>
  <c r="C401" i="2"/>
  <c r="G400" i="2"/>
  <c r="F400" i="2"/>
  <c r="E400" i="2"/>
  <c r="F401" i="2" l="1"/>
  <c r="D401" i="2"/>
  <c r="G401" i="2"/>
  <c r="C402" i="2"/>
  <c r="E401" i="2"/>
  <c r="G402" i="2" l="1"/>
  <c r="D402" i="2"/>
  <c r="C403" i="2"/>
  <c r="F402" i="2"/>
  <c r="E402" i="2"/>
  <c r="D403" i="2" l="1"/>
  <c r="C404" i="2"/>
  <c r="G403" i="2"/>
  <c r="F403" i="2"/>
  <c r="E403" i="2"/>
  <c r="G404" i="2" l="1"/>
  <c r="E404" i="2"/>
  <c r="G10" i="2" s="1"/>
  <c r="D404" i="2"/>
  <c r="G9" i="2" s="1"/>
  <c r="F404" i="2"/>
</calcChain>
</file>

<file path=xl/sharedStrings.xml><?xml version="1.0" encoding="utf-8"?>
<sst xmlns="http://schemas.openxmlformats.org/spreadsheetml/2006/main" count="27" uniqueCount="26">
  <si>
    <t>Valor del préstamo</t>
  </si>
  <si>
    <t>Resumen:</t>
  </si>
  <si>
    <t>Valor préstamo</t>
  </si>
  <si>
    <t>Años</t>
  </si>
  <si>
    <t>Suma de Cuotas</t>
  </si>
  <si>
    <t>Equivalencias TASAS efectiVas</t>
  </si>
  <si>
    <t>Frecuencia de Pago</t>
  </si>
  <si>
    <t>Bimensual</t>
  </si>
  <si>
    <t>Suma de Interés</t>
  </si>
  <si>
    <t>Anual</t>
  </si>
  <si>
    <t>Interés equivalente</t>
  </si>
  <si>
    <t>Semestral</t>
  </si>
  <si>
    <t>N° de pagos por año</t>
  </si>
  <si>
    <t>Cuatrimestral</t>
  </si>
  <si>
    <t>N° Total de Cuotas</t>
  </si>
  <si>
    <t>Trimestral</t>
  </si>
  <si>
    <t>Mensual</t>
  </si>
  <si>
    <t>Número de Cuota</t>
  </si>
  <si>
    <t>CUOTA A PAGAR</t>
  </si>
  <si>
    <t>INTERÉS</t>
  </si>
  <si>
    <t>CAPITAL AMORTIZADO</t>
  </si>
  <si>
    <t>Rellenar solo las casillas verdes</t>
  </si>
  <si>
    <t>www.plantiexcel.com</t>
  </si>
  <si>
    <t>CALCULADORA AMORTIZACIÓN DE HIPOTECA Y PRÉSTAMOS PERSONALES</t>
  </si>
  <si>
    <t>TAE</t>
  </si>
  <si>
    <t>CAPITAL
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</si>
</sst>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00%"/>
    <numFmt numFmtId="167" formatCode="&quot;$&quot;\ #,##0.00"/>
  </numFmts>
  <fonts count="2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1"/>
      <color rgb="FF1C81F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165" fontId="6" fillId="0" borderId="0" xfId="4" applyFont="1"/>
    <xf numFmtId="0" fontId="2" fillId="2" borderId="0" xfId="2" applyFill="1" applyBorder="1"/>
    <xf numFmtId="0" fontId="9" fillId="0" borderId="0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2" borderId="0" xfId="2" applyFont="1" applyFill="1" applyBorder="1" applyAlignment="1">
      <alignment horizontal="left"/>
    </xf>
    <xf numFmtId="165" fontId="0" fillId="2" borderId="0" xfId="4" applyFont="1" applyFill="1" applyBorder="1"/>
    <xf numFmtId="0" fontId="2" fillId="0" borderId="0" xfId="2" applyFill="1" applyBorder="1"/>
    <xf numFmtId="0" fontId="3" fillId="0" borderId="0" xfId="2" applyFont="1" applyFill="1" applyBorder="1"/>
    <xf numFmtId="0" fontId="16" fillId="0" borderId="0" xfId="2" applyFont="1" applyFill="1" applyBorder="1" applyAlignment="1">
      <alignment horizontal="center"/>
    </xf>
    <xf numFmtId="167" fontId="16" fillId="0" borderId="0" xfId="6" applyNumberFormat="1" applyFont="1" applyFill="1" applyBorder="1" applyAlignment="1">
      <alignment horizontal="center"/>
    </xf>
    <xf numFmtId="167" fontId="16" fillId="0" borderId="0" xfId="2" applyNumberFormat="1" applyFont="1" applyFill="1" applyBorder="1" applyAlignment="1">
      <alignment horizontal="center"/>
    </xf>
    <xf numFmtId="4" fontId="1" fillId="0" borderId="0" xfId="2" applyNumberFormat="1" applyFont="1" applyFill="1" applyBorder="1" applyProtection="1">
      <protection locked="0"/>
    </xf>
    <xf numFmtId="0" fontId="4" fillId="0" borderId="0" xfId="2" applyFont="1" applyFill="1" applyBorder="1" applyAlignment="1">
      <alignment horizontal="center"/>
    </xf>
    <xf numFmtId="0" fontId="17" fillId="0" borderId="0" xfId="7" applyFill="1" applyBorder="1"/>
    <xf numFmtId="4" fontId="2" fillId="0" borderId="0" xfId="2" applyNumberFormat="1" applyFill="1" applyBorder="1"/>
    <xf numFmtId="4" fontId="2" fillId="4" borderId="2" xfId="2" applyNumberFormat="1" applyFill="1" applyBorder="1" applyAlignment="1">
      <alignment horizontal="center"/>
    </xf>
    <xf numFmtId="10" fontId="8" fillId="4" borderId="2" xfId="5" applyNumberFormat="1" applyFont="1" applyFill="1" applyBorder="1" applyAlignment="1">
      <alignment horizontal="center"/>
    </xf>
    <xf numFmtId="3" fontId="2" fillId="4" borderId="2" xfId="2" applyNumberFormat="1" applyFill="1" applyBorder="1" applyAlignment="1">
      <alignment horizontal="center"/>
    </xf>
    <xf numFmtId="166" fontId="14" fillId="0" borderId="2" xfId="5" applyNumberFormat="1" applyFont="1" applyFill="1" applyBorder="1" applyAlignment="1">
      <alignment horizontal="center"/>
    </xf>
    <xf numFmtId="0" fontId="14" fillId="0" borderId="2" xfId="4" applyNumberFormat="1" applyFont="1" applyFill="1" applyBorder="1" applyAlignment="1">
      <alignment horizontal="center"/>
    </xf>
    <xf numFmtId="0" fontId="16" fillId="3" borderId="3" xfId="2" applyFont="1" applyFill="1" applyBorder="1" applyAlignment="1">
      <alignment horizontal="center"/>
    </xf>
    <xf numFmtId="167" fontId="16" fillId="3" borderId="3" xfId="6" applyNumberFormat="1" applyFont="1" applyFill="1" applyBorder="1" applyAlignment="1">
      <alignment horizontal="center"/>
    </xf>
    <xf numFmtId="167" fontId="16" fillId="3" borderId="3" xfId="2" applyNumberFormat="1" applyFont="1" applyFill="1" applyBorder="1" applyAlignment="1">
      <alignment horizontal="center"/>
    </xf>
    <xf numFmtId="0" fontId="18" fillId="5" borderId="2" xfId="2" applyFont="1" applyFill="1" applyBorder="1" applyAlignment="1">
      <alignment horizontal="center" vertical="center" wrapText="1"/>
    </xf>
    <xf numFmtId="0" fontId="18" fillId="5" borderId="2" xfId="2" applyFont="1" applyFill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 wrapText="1"/>
    </xf>
    <xf numFmtId="0" fontId="17" fillId="0" borderId="0" xfId="7" applyAlignment="1">
      <alignment horizontal="right"/>
    </xf>
    <xf numFmtId="0" fontId="11" fillId="2" borderId="7" xfId="2" applyFont="1" applyFill="1" applyBorder="1" applyAlignment="1">
      <alignment horizontal="center"/>
    </xf>
    <xf numFmtId="0" fontId="21" fillId="8" borderId="2" xfId="2" applyFont="1" applyFill="1" applyBorder="1" applyAlignment="1">
      <alignment horizontal="center" vertical="center" wrapText="1"/>
    </xf>
    <xf numFmtId="164" fontId="10" fillId="8" borderId="2" xfId="6" applyFont="1" applyFill="1" applyBorder="1" applyAlignment="1">
      <alignment horizontal="center"/>
    </xf>
    <xf numFmtId="0" fontId="7" fillId="8" borderId="2" xfId="2" applyFont="1" applyFill="1" applyBorder="1" applyAlignment="1">
      <alignment horizontal="center"/>
    </xf>
    <xf numFmtId="0" fontId="19" fillId="6" borderId="5" xfId="2" applyFont="1" applyFill="1" applyBorder="1" applyAlignment="1">
      <alignment horizontal="center" vertical="center"/>
    </xf>
    <xf numFmtId="0" fontId="19" fillId="6" borderId="6" xfId="2" applyFont="1" applyFill="1" applyBorder="1" applyAlignment="1">
      <alignment horizontal="center" vertical="center"/>
    </xf>
    <xf numFmtId="0" fontId="20" fillId="7" borderId="8" xfId="2" applyFont="1" applyFill="1" applyBorder="1" applyAlignment="1">
      <alignment horizontal="center" vertical="center"/>
    </xf>
    <xf numFmtId="0" fontId="20" fillId="7" borderId="9" xfId="2" applyFont="1" applyFill="1" applyBorder="1" applyAlignment="1">
      <alignment horizontal="center" vertical="center"/>
    </xf>
    <xf numFmtId="0" fontId="20" fillId="7" borderId="10" xfId="2" applyFont="1" applyFill="1" applyBorder="1" applyAlignment="1">
      <alignment horizontal="center" vertical="center"/>
    </xf>
  </cellXfs>
  <cellStyles count="8">
    <cellStyle name="Hipervínculo" xfId="7" builtinId="8"/>
    <cellStyle name="Millares 2" xfId="4" xr:uid="{00000000-0005-0000-0000-000001000000}"/>
    <cellStyle name="Moneda 2" xfId="6" xr:uid="{00000000-0005-0000-0000-000002000000}"/>
    <cellStyle name="Normal" xfId="0" builtinId="0"/>
    <cellStyle name="Normal 2" xfId="2" xr:uid="{00000000-0005-0000-0000-000004000000}"/>
    <cellStyle name="Normal 3" xfId="1" xr:uid="{00000000-0005-0000-0000-000005000000}"/>
    <cellStyle name="Normal 4" xfId="3" xr:uid="{00000000-0005-0000-0000-000006000000}"/>
    <cellStyle name="Porcentaje 2" xfId="5" xr:uid="{00000000-0005-0000-0000-000007000000}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planti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39254</xdr:colOff>
      <xdr:row>1</xdr:row>
      <xdr:rowOff>876300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502F44-44E6-E24D-8DEB-1A31E9BF8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190500"/>
          <a:ext cx="7329054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nti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K516"/>
  <sheetViews>
    <sheetView showGridLines="0" tabSelected="1" zoomScale="120" zoomScaleNormal="120" workbookViewId="0">
      <selection activeCell="N10" sqref="N10"/>
    </sheetView>
  </sheetViews>
  <sheetFormatPr baseColWidth="10" defaultColWidth="8.85546875" defaultRowHeight="15" x14ac:dyDescent="0.2"/>
  <cols>
    <col min="1" max="1" width="3.28515625" style="2" customWidth="1"/>
    <col min="2" max="2" width="2.28515625" style="2" customWidth="1"/>
    <col min="3" max="3" width="22.5703125" style="2" customWidth="1"/>
    <col min="4" max="4" width="16" style="2" customWidth="1"/>
    <col min="5" max="5" width="15.42578125" style="2" bestFit="1" customWidth="1"/>
    <col min="6" max="6" width="14" style="2" bestFit="1" customWidth="1"/>
    <col min="7" max="7" width="14" style="2" customWidth="1"/>
    <col min="8" max="8" width="3.28515625" style="2" customWidth="1"/>
    <col min="9" max="9" width="2.5703125" style="2" customWidth="1"/>
    <col min="10" max="10" width="25.140625" style="2" bestFit="1" customWidth="1"/>
    <col min="11" max="16384" width="8.85546875" style="2"/>
  </cols>
  <sheetData>
    <row r="1" spans="1:11" ht="19" customHeight="1" x14ac:dyDescent="0.2">
      <c r="G1" s="28" t="s">
        <v>22</v>
      </c>
    </row>
    <row r="2" spans="1:11" ht="83" customHeight="1" x14ac:dyDescent="0.2"/>
    <row r="3" spans="1:11" ht="44" customHeight="1" x14ac:dyDescent="0.2">
      <c r="C3" s="35" t="s">
        <v>23</v>
      </c>
      <c r="D3" s="36"/>
      <c r="E3" s="36"/>
      <c r="F3" s="36"/>
      <c r="G3" s="37"/>
    </row>
    <row r="4" spans="1:11" ht="14" customHeight="1" x14ac:dyDescent="0.2"/>
    <row r="5" spans="1:11" ht="21" customHeight="1" x14ac:dyDescent="0.2">
      <c r="C5" s="33" t="s">
        <v>21</v>
      </c>
      <c r="D5" s="34"/>
    </row>
    <row r="6" spans="1:11" ht="8" customHeight="1" x14ac:dyDescent="0.2">
      <c r="A6" s="1"/>
    </row>
    <row r="7" spans="1:11" ht="16" x14ac:dyDescent="0.2">
      <c r="A7" s="1"/>
      <c r="C7" s="25" t="s">
        <v>0</v>
      </c>
      <c r="D7" s="17">
        <v>134000</v>
      </c>
      <c r="F7" s="32" t="s">
        <v>1</v>
      </c>
      <c r="G7" s="32"/>
      <c r="J7" s="29" t="s">
        <v>5</v>
      </c>
      <c r="K7" s="29"/>
    </row>
    <row r="8" spans="1:11" ht="16" x14ac:dyDescent="0.2">
      <c r="A8" s="1"/>
      <c r="C8" s="26" t="s">
        <v>24</v>
      </c>
      <c r="D8" s="18">
        <v>4.4999999999999998E-2</v>
      </c>
      <c r="F8" s="30" t="s">
        <v>2</v>
      </c>
      <c r="G8" s="31">
        <f>D7</f>
        <v>134000</v>
      </c>
      <c r="J8" s="4" t="s">
        <v>9</v>
      </c>
      <c r="K8" s="5">
        <f>360/360</f>
        <v>1</v>
      </c>
    </row>
    <row r="9" spans="1:11" ht="16" x14ac:dyDescent="0.2">
      <c r="C9" s="26" t="s">
        <v>3</v>
      </c>
      <c r="D9" s="19">
        <v>30</v>
      </c>
      <c r="F9" s="30" t="s">
        <v>4</v>
      </c>
      <c r="G9" s="31">
        <f>SUM($D$18:$D$404)</f>
        <v>244424.99346000253</v>
      </c>
      <c r="J9" s="4" t="s">
        <v>11</v>
      </c>
      <c r="K9" s="5">
        <f>180/360</f>
        <v>0.5</v>
      </c>
    </row>
    <row r="10" spans="1:11" ht="16" x14ac:dyDescent="0.2">
      <c r="C10" s="26" t="s">
        <v>6</v>
      </c>
      <c r="D10" s="17" t="s">
        <v>16</v>
      </c>
      <c r="F10" s="30" t="s">
        <v>8</v>
      </c>
      <c r="G10" s="31">
        <f>SUM($E$18:$E$404)</f>
        <v>110424.99346000227</v>
      </c>
      <c r="J10" s="4" t="s">
        <v>13</v>
      </c>
      <c r="K10" s="5">
        <f>120/360</f>
        <v>0.33333333333333331</v>
      </c>
    </row>
    <row r="11" spans="1:11" ht="16" x14ac:dyDescent="0.2">
      <c r="C11" s="26" t="s">
        <v>10</v>
      </c>
      <c r="D11" s="20">
        <f>((1+EFFECT(D8,D12))^VLOOKUP(D10,$J$8:$K$13,2,0))-1</f>
        <v>3.7499999999999201E-3</v>
      </c>
      <c r="E11" s="6"/>
      <c r="F11" s="3"/>
      <c r="G11" s="3"/>
      <c r="J11" s="4" t="s">
        <v>15</v>
      </c>
      <c r="K11" s="5">
        <f>90/360</f>
        <v>0.25</v>
      </c>
    </row>
    <row r="12" spans="1:11" ht="16" x14ac:dyDescent="0.2">
      <c r="C12" s="26" t="s">
        <v>12</v>
      </c>
      <c r="D12" s="21">
        <f>IF(D10="Mensual",12,IF(D10="Bimensual",6,IF(D10="Trimestral",4,IF(D10="Cuatrimestral",3,IF(D10="Semestral",2,1)))))</f>
        <v>12</v>
      </c>
      <c r="E12" s="6"/>
      <c r="F12" s="3"/>
      <c r="G12" s="3"/>
      <c r="J12" s="4" t="s">
        <v>7</v>
      </c>
      <c r="K12" s="5">
        <f>60/360</f>
        <v>0.16666666666666666</v>
      </c>
    </row>
    <row r="13" spans="1:11" ht="16" x14ac:dyDescent="0.2">
      <c r="C13" s="26" t="s">
        <v>14</v>
      </c>
      <c r="D13" s="21">
        <f>D9*D12</f>
        <v>360</v>
      </c>
      <c r="E13" s="6"/>
      <c r="J13" s="4" t="s">
        <v>16</v>
      </c>
      <c r="K13" s="5">
        <f>30/360</f>
        <v>8.3333333333333329E-2</v>
      </c>
    </row>
    <row r="15" spans="1:11" ht="16" x14ac:dyDescent="0.2">
      <c r="D15" s="7"/>
      <c r="E15" s="7"/>
    </row>
    <row r="16" spans="1:11" ht="41" customHeight="1" x14ac:dyDescent="0.2">
      <c r="A16" s="8"/>
      <c r="C16" s="27" t="s">
        <v>17</v>
      </c>
      <c r="D16" s="27" t="s">
        <v>18</v>
      </c>
      <c r="E16" s="27" t="s">
        <v>19</v>
      </c>
      <c r="F16" s="27" t="s">
        <v>20</v>
      </c>
      <c r="G16" s="27" t="s">
        <v>25</v>
      </c>
    </row>
    <row r="17" spans="1:7" s="8" customFormat="1" x14ac:dyDescent="0.2">
      <c r="C17" s="22">
        <v>0</v>
      </c>
      <c r="D17" s="23"/>
      <c r="E17" s="23"/>
      <c r="F17" s="24"/>
      <c r="G17" s="23">
        <f>D7</f>
        <v>134000</v>
      </c>
    </row>
    <row r="18" spans="1:7" x14ac:dyDescent="0.2">
      <c r="A18" s="9"/>
      <c r="C18" s="10">
        <f>IF(OR(C17=$D$13,C17=""),"",IF(ISNUMBER(C17),C17+1,1))</f>
        <v>1</v>
      </c>
      <c r="D18" s="11">
        <f t="shared" ref="D18:D81" si="0">IF(C18&gt;$D$13,"",PMT($D$11,$D$13,$D$7)*-1)</f>
        <v>678.95831516667249</v>
      </c>
      <c r="E18" s="11">
        <f>IF(C18&gt;$D$13,"",$D$11*G17)</f>
        <v>502.49999999998931</v>
      </c>
      <c r="F18" s="12">
        <f>IF(C18&gt;$D$13,"",D18-E18)</f>
        <v>176.45831516668318</v>
      </c>
      <c r="G18" s="11">
        <f>IF(C18&gt;$D$13,"",G17-F18)</f>
        <v>133823.54168483333</v>
      </c>
    </row>
    <row r="19" spans="1:7" x14ac:dyDescent="0.2">
      <c r="A19" s="13"/>
      <c r="C19" s="10">
        <f t="shared" ref="C19:C82" si="1">IF(OR(C18=$D$13,C18=""),"",IF(ISNUMBER(C18),C18+1,1))</f>
        <v>2</v>
      </c>
      <c r="D19" s="11">
        <f t="shared" si="0"/>
        <v>678.95831516667249</v>
      </c>
      <c r="E19" s="11">
        <f t="shared" ref="E19:E82" si="2">IF(C19&gt;$D$13,"",$D$11*G18)</f>
        <v>501.8382813181143</v>
      </c>
      <c r="F19" s="12">
        <f t="shared" ref="F19:F82" si="3">IF(C19&gt;$D$13,"",D19-E19)</f>
        <v>177.12003384855819</v>
      </c>
      <c r="G19" s="11">
        <f t="shared" ref="G19:G82" si="4">IF(C19&gt;$D$13,"",G18-F19)</f>
        <v>133646.42165098476</v>
      </c>
    </row>
    <row r="20" spans="1:7" x14ac:dyDescent="0.2">
      <c r="A20" s="8"/>
      <c r="C20" s="10">
        <f t="shared" si="1"/>
        <v>3</v>
      </c>
      <c r="D20" s="11">
        <f t="shared" si="0"/>
        <v>678.95831516667249</v>
      </c>
      <c r="E20" s="11">
        <f t="shared" si="2"/>
        <v>501.17408119118215</v>
      </c>
      <c r="F20" s="12">
        <f t="shared" si="3"/>
        <v>177.78423397549034</v>
      </c>
      <c r="G20" s="11">
        <f t="shared" si="4"/>
        <v>133468.63741700927</v>
      </c>
    </row>
    <row r="21" spans="1:7" x14ac:dyDescent="0.2">
      <c r="A21" s="9"/>
      <c r="C21" s="10">
        <f t="shared" si="1"/>
        <v>4</v>
      </c>
      <c r="D21" s="11">
        <f t="shared" si="0"/>
        <v>678.95831516667249</v>
      </c>
      <c r="E21" s="11">
        <f t="shared" si="2"/>
        <v>500.50739031377412</v>
      </c>
      <c r="F21" s="12">
        <f t="shared" si="3"/>
        <v>178.45092485289837</v>
      </c>
      <c r="G21" s="11">
        <f t="shared" si="4"/>
        <v>133290.18649215638</v>
      </c>
    </row>
    <row r="22" spans="1:7" x14ac:dyDescent="0.2">
      <c r="A22" s="8"/>
      <c r="C22" s="10">
        <f t="shared" si="1"/>
        <v>5</v>
      </c>
      <c r="D22" s="11">
        <f t="shared" si="0"/>
        <v>678.95831516667249</v>
      </c>
      <c r="E22" s="11">
        <f t="shared" si="2"/>
        <v>499.83819934557579</v>
      </c>
      <c r="F22" s="12">
        <f t="shared" si="3"/>
        <v>179.1201158210967</v>
      </c>
      <c r="G22" s="11">
        <f t="shared" si="4"/>
        <v>133111.06637633528</v>
      </c>
    </row>
    <row r="23" spans="1:7" x14ac:dyDescent="0.2">
      <c r="A23" s="8"/>
      <c r="C23" s="10">
        <f t="shared" si="1"/>
        <v>6</v>
      </c>
      <c r="D23" s="11">
        <f t="shared" si="0"/>
        <v>678.95831516667249</v>
      </c>
      <c r="E23" s="11">
        <f t="shared" si="2"/>
        <v>499.16649891124666</v>
      </c>
      <c r="F23" s="12">
        <f t="shared" si="3"/>
        <v>179.79181625542583</v>
      </c>
      <c r="G23" s="11">
        <f t="shared" si="4"/>
        <v>132931.27456007985</v>
      </c>
    </row>
    <row r="24" spans="1:7" x14ac:dyDescent="0.2">
      <c r="A24" s="9"/>
      <c r="C24" s="10">
        <f t="shared" si="1"/>
        <v>7</v>
      </c>
      <c r="D24" s="11">
        <f t="shared" si="0"/>
        <v>678.95831516667249</v>
      </c>
      <c r="E24" s="11">
        <f t="shared" si="2"/>
        <v>498.49227960028884</v>
      </c>
      <c r="F24" s="12">
        <f t="shared" si="3"/>
        <v>180.46603556638365</v>
      </c>
      <c r="G24" s="11">
        <f t="shared" si="4"/>
        <v>132750.80852451347</v>
      </c>
    </row>
    <row r="25" spans="1:7" x14ac:dyDescent="0.2">
      <c r="A25" s="8"/>
      <c r="C25" s="10">
        <f t="shared" si="1"/>
        <v>8</v>
      </c>
      <c r="D25" s="11">
        <f t="shared" si="0"/>
        <v>678.95831516667249</v>
      </c>
      <c r="E25" s="11">
        <f t="shared" si="2"/>
        <v>497.81553196691493</v>
      </c>
      <c r="F25" s="12">
        <f t="shared" si="3"/>
        <v>181.14278319975756</v>
      </c>
      <c r="G25" s="11">
        <f t="shared" si="4"/>
        <v>132569.66574131371</v>
      </c>
    </row>
    <row r="26" spans="1:7" x14ac:dyDescent="0.2">
      <c r="A26" s="8"/>
      <c r="C26" s="10">
        <f t="shared" si="1"/>
        <v>9</v>
      </c>
      <c r="D26" s="11">
        <f t="shared" si="0"/>
        <v>678.95831516667249</v>
      </c>
      <c r="E26" s="11">
        <f t="shared" si="2"/>
        <v>497.13624652991581</v>
      </c>
      <c r="F26" s="12">
        <f t="shared" si="3"/>
        <v>181.82206863675668</v>
      </c>
      <c r="G26" s="11">
        <f t="shared" si="4"/>
        <v>132387.84367267697</v>
      </c>
    </row>
    <row r="27" spans="1:7" x14ac:dyDescent="0.2">
      <c r="A27" s="9"/>
      <c r="C27" s="10">
        <f t="shared" si="1"/>
        <v>10</v>
      </c>
      <c r="D27" s="11">
        <f t="shared" si="0"/>
        <v>678.95831516667249</v>
      </c>
      <c r="E27" s="11">
        <f t="shared" si="2"/>
        <v>496.45441377252808</v>
      </c>
      <c r="F27" s="12">
        <f t="shared" si="3"/>
        <v>182.50390139414441</v>
      </c>
      <c r="G27" s="11">
        <f t="shared" si="4"/>
        <v>132205.33977128283</v>
      </c>
    </row>
    <row r="28" spans="1:7" x14ac:dyDescent="0.2">
      <c r="A28" s="8"/>
      <c r="C28" s="10">
        <f t="shared" si="1"/>
        <v>11</v>
      </c>
      <c r="D28" s="11">
        <f t="shared" si="0"/>
        <v>678.95831516667249</v>
      </c>
      <c r="E28" s="11">
        <f t="shared" si="2"/>
        <v>495.77002414230003</v>
      </c>
      <c r="F28" s="12">
        <f t="shared" si="3"/>
        <v>183.18829102437246</v>
      </c>
      <c r="G28" s="11">
        <f t="shared" si="4"/>
        <v>132022.15148025847</v>
      </c>
    </row>
    <row r="29" spans="1:7" x14ac:dyDescent="0.2">
      <c r="A29" s="8"/>
      <c r="C29" s="10">
        <f t="shared" si="1"/>
        <v>12</v>
      </c>
      <c r="D29" s="11">
        <f t="shared" si="0"/>
        <v>678.95831516667249</v>
      </c>
      <c r="E29" s="11">
        <f t="shared" si="2"/>
        <v>495.08306805095873</v>
      </c>
      <c r="F29" s="12">
        <f t="shared" si="3"/>
        <v>183.87524711571376</v>
      </c>
      <c r="G29" s="11">
        <f t="shared" si="4"/>
        <v>131838.27623314277</v>
      </c>
    </row>
    <row r="30" spans="1:7" x14ac:dyDescent="0.2">
      <c r="A30" s="9"/>
      <c r="C30" s="10">
        <f t="shared" si="1"/>
        <v>13</v>
      </c>
      <c r="D30" s="11">
        <f t="shared" si="0"/>
        <v>678.95831516667249</v>
      </c>
      <c r="E30" s="11">
        <f t="shared" si="2"/>
        <v>494.39353587427485</v>
      </c>
      <c r="F30" s="12">
        <f t="shared" si="3"/>
        <v>184.56477929239765</v>
      </c>
      <c r="G30" s="11">
        <f t="shared" si="4"/>
        <v>131653.71145385038</v>
      </c>
    </row>
    <row r="31" spans="1:7" x14ac:dyDescent="0.2">
      <c r="A31" s="8"/>
      <c r="C31" s="10">
        <f t="shared" si="1"/>
        <v>14</v>
      </c>
      <c r="D31" s="11">
        <f t="shared" si="0"/>
        <v>678.95831516667249</v>
      </c>
      <c r="E31" s="11">
        <f t="shared" si="2"/>
        <v>493.70141795192842</v>
      </c>
      <c r="F31" s="12">
        <f t="shared" si="3"/>
        <v>185.25689721474407</v>
      </c>
      <c r="G31" s="11">
        <f t="shared" si="4"/>
        <v>131468.45455663564</v>
      </c>
    </row>
    <row r="32" spans="1:7" x14ac:dyDescent="0.2">
      <c r="A32" s="8"/>
      <c r="C32" s="10">
        <f t="shared" si="1"/>
        <v>15</v>
      </c>
      <c r="D32" s="11">
        <f t="shared" si="0"/>
        <v>678.95831516667249</v>
      </c>
      <c r="E32" s="11">
        <f t="shared" si="2"/>
        <v>493.00670458737312</v>
      </c>
      <c r="F32" s="12">
        <f t="shared" si="3"/>
        <v>185.95161057929937</v>
      </c>
      <c r="G32" s="11">
        <f t="shared" si="4"/>
        <v>131282.50294605634</v>
      </c>
    </row>
    <row r="33" spans="1:7" x14ac:dyDescent="0.2">
      <c r="A33" s="9"/>
      <c r="C33" s="10">
        <f t="shared" si="1"/>
        <v>16</v>
      </c>
      <c r="D33" s="11">
        <f t="shared" si="0"/>
        <v>678.95831516667249</v>
      </c>
      <c r="E33" s="11">
        <f t="shared" si="2"/>
        <v>492.3093860477008</v>
      </c>
      <c r="F33" s="12">
        <f t="shared" si="3"/>
        <v>186.64892911897169</v>
      </c>
      <c r="G33" s="11">
        <f t="shared" si="4"/>
        <v>131095.85401693737</v>
      </c>
    </row>
    <row r="34" spans="1:7" x14ac:dyDescent="0.2">
      <c r="A34" s="9"/>
      <c r="C34" s="10">
        <f t="shared" si="1"/>
        <v>17</v>
      </c>
      <c r="D34" s="11">
        <f t="shared" si="0"/>
        <v>678.95831516667249</v>
      </c>
      <c r="E34" s="11">
        <f t="shared" si="2"/>
        <v>491.60945256350465</v>
      </c>
      <c r="F34" s="12">
        <f t="shared" si="3"/>
        <v>187.34886260316785</v>
      </c>
      <c r="G34" s="11">
        <f t="shared" si="4"/>
        <v>130908.50515433421</v>
      </c>
    </row>
    <row r="35" spans="1:7" x14ac:dyDescent="0.2">
      <c r="A35" s="8"/>
      <c r="C35" s="10">
        <f t="shared" si="1"/>
        <v>18</v>
      </c>
      <c r="D35" s="11">
        <f t="shared" si="0"/>
        <v>678.95831516667249</v>
      </c>
      <c r="E35" s="11">
        <f t="shared" si="2"/>
        <v>490.90689432874285</v>
      </c>
      <c r="F35" s="12">
        <f t="shared" si="3"/>
        <v>188.05142083792964</v>
      </c>
      <c r="G35" s="11">
        <f t="shared" si="4"/>
        <v>130720.45373349628</v>
      </c>
    </row>
    <row r="36" spans="1:7" x14ac:dyDescent="0.2">
      <c r="A36" s="8"/>
      <c r="C36" s="10">
        <f t="shared" si="1"/>
        <v>19</v>
      </c>
      <c r="D36" s="11">
        <f t="shared" si="0"/>
        <v>678.95831516667249</v>
      </c>
      <c r="E36" s="11">
        <f t="shared" si="2"/>
        <v>490.20170150060062</v>
      </c>
      <c r="F36" s="12">
        <f t="shared" si="3"/>
        <v>188.75661366607187</v>
      </c>
      <c r="G36" s="11">
        <f t="shared" si="4"/>
        <v>130531.69711983021</v>
      </c>
    </row>
    <row r="37" spans="1:7" ht="15" customHeight="1" x14ac:dyDescent="0.2">
      <c r="A37" s="9"/>
      <c r="C37" s="10">
        <f t="shared" si="1"/>
        <v>20</v>
      </c>
      <c r="D37" s="11">
        <f t="shared" si="0"/>
        <v>678.95831516667249</v>
      </c>
      <c r="E37" s="11">
        <f t="shared" si="2"/>
        <v>489.49386419935286</v>
      </c>
      <c r="F37" s="12">
        <f t="shared" si="3"/>
        <v>189.46445096731964</v>
      </c>
      <c r="G37" s="11">
        <f t="shared" si="4"/>
        <v>130342.23266886288</v>
      </c>
    </row>
    <row r="38" spans="1:7" ht="15" customHeight="1" x14ac:dyDescent="0.2">
      <c r="A38" s="8"/>
      <c r="C38" s="10">
        <f t="shared" si="1"/>
        <v>21</v>
      </c>
      <c r="D38" s="11">
        <f t="shared" si="0"/>
        <v>678.95831516667249</v>
      </c>
      <c r="E38" s="11">
        <f t="shared" si="2"/>
        <v>488.7833725082254</v>
      </c>
      <c r="F38" s="12">
        <f t="shared" si="3"/>
        <v>190.17494265844709</v>
      </c>
      <c r="G38" s="11">
        <f t="shared" si="4"/>
        <v>130152.05772620444</v>
      </c>
    </row>
    <row r="39" spans="1:7" ht="15" customHeight="1" x14ac:dyDescent="0.2">
      <c r="A39" s="14"/>
      <c r="C39" s="10">
        <f t="shared" si="1"/>
        <v>22</v>
      </c>
      <c r="D39" s="11">
        <f t="shared" si="0"/>
        <v>678.95831516667249</v>
      </c>
      <c r="E39" s="11">
        <f t="shared" si="2"/>
        <v>488.07021647325627</v>
      </c>
      <c r="F39" s="12">
        <f t="shared" si="3"/>
        <v>190.88809869341623</v>
      </c>
      <c r="G39" s="11">
        <f t="shared" si="4"/>
        <v>129961.16962751103</v>
      </c>
    </row>
    <row r="40" spans="1:7" ht="15" customHeight="1" x14ac:dyDescent="0.2">
      <c r="A40" s="8"/>
      <c r="C40" s="10">
        <f t="shared" si="1"/>
        <v>23</v>
      </c>
      <c r="D40" s="11">
        <f t="shared" si="0"/>
        <v>678.95831516667249</v>
      </c>
      <c r="E40" s="11">
        <f t="shared" si="2"/>
        <v>487.35438610315595</v>
      </c>
      <c r="F40" s="12">
        <f t="shared" si="3"/>
        <v>191.60392906351655</v>
      </c>
      <c r="G40" s="11">
        <f t="shared" si="4"/>
        <v>129769.56569844751</v>
      </c>
    </row>
    <row r="41" spans="1:7" ht="15" customHeight="1" x14ac:dyDescent="0.2">
      <c r="A41" s="8"/>
      <c r="C41" s="10">
        <f t="shared" si="1"/>
        <v>24</v>
      </c>
      <c r="D41" s="11">
        <f t="shared" si="0"/>
        <v>678.95831516667249</v>
      </c>
      <c r="E41" s="11">
        <f t="shared" si="2"/>
        <v>486.63587136916777</v>
      </c>
      <c r="F41" s="12">
        <f t="shared" si="3"/>
        <v>192.32244379750472</v>
      </c>
      <c r="G41" s="11">
        <f t="shared" si="4"/>
        <v>129577.24325465001</v>
      </c>
    </row>
    <row r="42" spans="1:7" x14ac:dyDescent="0.2">
      <c r="A42" s="15"/>
      <c r="C42" s="10">
        <f t="shared" si="1"/>
        <v>25</v>
      </c>
      <c r="D42" s="11">
        <f t="shared" si="0"/>
        <v>678.95831516667249</v>
      </c>
      <c r="E42" s="11">
        <f t="shared" si="2"/>
        <v>485.91466220492714</v>
      </c>
      <c r="F42" s="12">
        <f t="shared" si="3"/>
        <v>193.04365296174535</v>
      </c>
      <c r="G42" s="11">
        <f t="shared" si="4"/>
        <v>129384.19960168826</v>
      </c>
    </row>
    <row r="43" spans="1:7" x14ac:dyDescent="0.2">
      <c r="A43" s="8"/>
      <c r="C43" s="10">
        <f t="shared" si="1"/>
        <v>26</v>
      </c>
      <c r="D43" s="11">
        <f t="shared" si="0"/>
        <v>678.95831516667249</v>
      </c>
      <c r="E43" s="11">
        <f t="shared" si="2"/>
        <v>485.19074850632063</v>
      </c>
      <c r="F43" s="12">
        <f t="shared" si="3"/>
        <v>193.76756666035186</v>
      </c>
      <c r="G43" s="11">
        <f t="shared" si="4"/>
        <v>129190.43203502792</v>
      </c>
    </row>
    <row r="44" spans="1:7" x14ac:dyDescent="0.2">
      <c r="A44" s="8"/>
      <c r="C44" s="10">
        <f t="shared" si="1"/>
        <v>27</v>
      </c>
      <c r="D44" s="11">
        <f t="shared" si="0"/>
        <v>678.95831516667249</v>
      </c>
      <c r="E44" s="11">
        <f t="shared" si="2"/>
        <v>484.46412013134437</v>
      </c>
      <c r="F44" s="12">
        <f t="shared" si="3"/>
        <v>194.49419503532812</v>
      </c>
      <c r="G44" s="11">
        <f t="shared" si="4"/>
        <v>128995.93783999259</v>
      </c>
    </row>
    <row r="45" spans="1:7" x14ac:dyDescent="0.2">
      <c r="A45" s="8"/>
      <c r="C45" s="10">
        <f t="shared" si="1"/>
        <v>28</v>
      </c>
      <c r="D45" s="11">
        <f t="shared" si="0"/>
        <v>678.95831516667249</v>
      </c>
      <c r="E45" s="11">
        <f t="shared" si="2"/>
        <v>483.73476689996193</v>
      </c>
      <c r="F45" s="12">
        <f t="shared" si="3"/>
        <v>195.22354826671057</v>
      </c>
      <c r="G45" s="11">
        <f t="shared" si="4"/>
        <v>128800.71429172588</v>
      </c>
    </row>
    <row r="46" spans="1:7" x14ac:dyDescent="0.2">
      <c r="A46" s="8"/>
      <c r="C46" s="10">
        <f t="shared" si="1"/>
        <v>29</v>
      </c>
      <c r="D46" s="11">
        <f t="shared" si="0"/>
        <v>678.95831516667249</v>
      </c>
      <c r="E46" s="11">
        <f t="shared" si="2"/>
        <v>483.00267859396172</v>
      </c>
      <c r="F46" s="12">
        <f t="shared" si="3"/>
        <v>195.95563657271077</v>
      </c>
      <c r="G46" s="11">
        <f t="shared" si="4"/>
        <v>128604.75865515317</v>
      </c>
    </row>
    <row r="47" spans="1:7" x14ac:dyDescent="0.2">
      <c r="A47" s="8"/>
      <c r="C47" s="10">
        <f t="shared" si="1"/>
        <v>30</v>
      </c>
      <c r="D47" s="11">
        <f t="shared" si="0"/>
        <v>678.95831516667249</v>
      </c>
      <c r="E47" s="11">
        <f t="shared" si="2"/>
        <v>482.26784495681409</v>
      </c>
      <c r="F47" s="12">
        <f t="shared" si="3"/>
        <v>196.6904702098584</v>
      </c>
      <c r="G47" s="11">
        <f t="shared" si="4"/>
        <v>128408.06818494332</v>
      </c>
    </row>
    <row r="48" spans="1:7" x14ac:dyDescent="0.2">
      <c r="A48" s="8"/>
      <c r="C48" s="10">
        <f t="shared" si="1"/>
        <v>31</v>
      </c>
      <c r="D48" s="11">
        <f t="shared" si="0"/>
        <v>678.95831516667249</v>
      </c>
      <c r="E48" s="11">
        <f t="shared" si="2"/>
        <v>481.53025569352718</v>
      </c>
      <c r="F48" s="12">
        <f t="shared" si="3"/>
        <v>197.42805947314531</v>
      </c>
      <c r="G48" s="11">
        <f t="shared" si="4"/>
        <v>128210.64012547018</v>
      </c>
    </row>
    <row r="49" spans="1:7" x14ac:dyDescent="0.2">
      <c r="A49" s="8"/>
      <c r="C49" s="10">
        <f t="shared" si="1"/>
        <v>32</v>
      </c>
      <c r="D49" s="11">
        <f t="shared" si="0"/>
        <v>678.95831516667249</v>
      </c>
      <c r="E49" s="11">
        <f t="shared" si="2"/>
        <v>480.78990047050291</v>
      </c>
      <c r="F49" s="12">
        <f t="shared" si="3"/>
        <v>198.16841469616958</v>
      </c>
      <c r="G49" s="11">
        <f t="shared" si="4"/>
        <v>128012.47171077401</v>
      </c>
    </row>
    <row r="50" spans="1:7" x14ac:dyDescent="0.2">
      <c r="A50" s="8"/>
      <c r="C50" s="10">
        <f t="shared" si="1"/>
        <v>33</v>
      </c>
      <c r="D50" s="11">
        <f t="shared" si="0"/>
        <v>678.95831516667249</v>
      </c>
      <c r="E50" s="11">
        <f t="shared" si="2"/>
        <v>480.04676891539231</v>
      </c>
      <c r="F50" s="12">
        <f t="shared" si="3"/>
        <v>198.91154625128019</v>
      </c>
      <c r="G50" s="11">
        <f t="shared" si="4"/>
        <v>127813.56016452273</v>
      </c>
    </row>
    <row r="51" spans="1:7" x14ac:dyDescent="0.2">
      <c r="C51" s="10">
        <f t="shared" si="1"/>
        <v>34</v>
      </c>
      <c r="D51" s="11">
        <f t="shared" si="0"/>
        <v>678.95831516667249</v>
      </c>
      <c r="E51" s="11">
        <f t="shared" si="2"/>
        <v>479.30085061695002</v>
      </c>
      <c r="F51" s="12">
        <f t="shared" si="3"/>
        <v>199.65746454972248</v>
      </c>
      <c r="G51" s="11">
        <f t="shared" si="4"/>
        <v>127613.90269997301</v>
      </c>
    </row>
    <row r="52" spans="1:7" x14ac:dyDescent="0.2">
      <c r="C52" s="10">
        <f t="shared" si="1"/>
        <v>35</v>
      </c>
      <c r="D52" s="11">
        <f t="shared" si="0"/>
        <v>678.95831516667249</v>
      </c>
      <c r="E52" s="11">
        <f t="shared" si="2"/>
        <v>478.55213512488859</v>
      </c>
      <c r="F52" s="12">
        <f t="shared" si="3"/>
        <v>200.4061800417839</v>
      </c>
      <c r="G52" s="11">
        <f t="shared" si="4"/>
        <v>127413.49651993123</v>
      </c>
    </row>
    <row r="53" spans="1:7" x14ac:dyDescent="0.2">
      <c r="C53" s="10">
        <f t="shared" si="1"/>
        <v>36</v>
      </c>
      <c r="D53" s="11">
        <f t="shared" si="0"/>
        <v>678.95831516667249</v>
      </c>
      <c r="E53" s="11">
        <f t="shared" si="2"/>
        <v>477.80061194973194</v>
      </c>
      <c r="F53" s="12">
        <f t="shared" si="3"/>
        <v>201.15770321694055</v>
      </c>
      <c r="G53" s="11">
        <f t="shared" si="4"/>
        <v>127212.33881671428</v>
      </c>
    </row>
    <row r="54" spans="1:7" x14ac:dyDescent="0.2">
      <c r="C54" s="10">
        <f t="shared" si="1"/>
        <v>37</v>
      </c>
      <c r="D54" s="11">
        <f t="shared" si="0"/>
        <v>678.95831516667249</v>
      </c>
      <c r="E54" s="11">
        <f t="shared" si="2"/>
        <v>477.04627056266838</v>
      </c>
      <c r="F54" s="12">
        <f t="shared" si="3"/>
        <v>201.91204460400411</v>
      </c>
      <c r="G54" s="11">
        <f t="shared" si="4"/>
        <v>127010.42677211028</v>
      </c>
    </row>
    <row r="55" spans="1:7" x14ac:dyDescent="0.2">
      <c r="C55" s="10">
        <f t="shared" si="1"/>
        <v>38</v>
      </c>
      <c r="D55" s="11">
        <f t="shared" si="0"/>
        <v>678.95831516667249</v>
      </c>
      <c r="E55" s="11">
        <f t="shared" si="2"/>
        <v>476.28910039540341</v>
      </c>
      <c r="F55" s="12">
        <f t="shared" si="3"/>
        <v>202.66921477126908</v>
      </c>
      <c r="G55" s="11">
        <f t="shared" si="4"/>
        <v>126807.75755733901</v>
      </c>
    </row>
    <row r="56" spans="1:7" x14ac:dyDescent="0.2">
      <c r="C56" s="10">
        <f t="shared" si="1"/>
        <v>39</v>
      </c>
      <c r="D56" s="11">
        <f t="shared" si="0"/>
        <v>678.95831516667249</v>
      </c>
      <c r="E56" s="11">
        <f t="shared" si="2"/>
        <v>475.52909084001112</v>
      </c>
      <c r="F56" s="12">
        <f t="shared" si="3"/>
        <v>203.42922432666137</v>
      </c>
      <c r="G56" s="11">
        <f t="shared" si="4"/>
        <v>126604.32833301234</v>
      </c>
    </row>
    <row r="57" spans="1:7" x14ac:dyDescent="0.2">
      <c r="C57" s="10">
        <f t="shared" si="1"/>
        <v>40</v>
      </c>
      <c r="D57" s="11">
        <f t="shared" si="0"/>
        <v>678.95831516667249</v>
      </c>
      <c r="E57" s="11">
        <f t="shared" si="2"/>
        <v>474.76623124878614</v>
      </c>
      <c r="F57" s="12">
        <f t="shared" si="3"/>
        <v>204.19208391788635</v>
      </c>
      <c r="G57" s="11">
        <f t="shared" si="4"/>
        <v>126400.13624909444</v>
      </c>
    </row>
    <row r="58" spans="1:7" x14ac:dyDescent="0.2">
      <c r="C58" s="10">
        <f t="shared" si="1"/>
        <v>41</v>
      </c>
      <c r="D58" s="11">
        <f t="shared" si="0"/>
        <v>678.95831516667249</v>
      </c>
      <c r="E58" s="11">
        <f t="shared" si="2"/>
        <v>474.00051093409405</v>
      </c>
      <c r="F58" s="12">
        <f t="shared" si="3"/>
        <v>204.95780423257844</v>
      </c>
      <c r="G58" s="11">
        <f t="shared" si="4"/>
        <v>126195.17844486187</v>
      </c>
    </row>
    <row r="59" spans="1:7" x14ac:dyDescent="0.2">
      <c r="C59" s="10">
        <f t="shared" si="1"/>
        <v>42</v>
      </c>
      <c r="D59" s="11">
        <f t="shared" si="0"/>
        <v>678.95831516667249</v>
      </c>
      <c r="E59" s="11">
        <f t="shared" si="2"/>
        <v>473.23191916822191</v>
      </c>
      <c r="F59" s="12">
        <f t="shared" si="3"/>
        <v>205.72639599845058</v>
      </c>
      <c r="G59" s="11">
        <f t="shared" si="4"/>
        <v>125989.45204886342</v>
      </c>
    </row>
    <row r="60" spans="1:7" x14ac:dyDescent="0.2">
      <c r="C60" s="10">
        <f t="shared" si="1"/>
        <v>43</v>
      </c>
      <c r="D60" s="11">
        <f t="shared" si="0"/>
        <v>678.95831516667249</v>
      </c>
      <c r="E60" s="11">
        <f t="shared" si="2"/>
        <v>472.46044518322776</v>
      </c>
      <c r="F60" s="12">
        <f t="shared" si="3"/>
        <v>206.49786998344473</v>
      </c>
      <c r="G60" s="11">
        <f t="shared" si="4"/>
        <v>125782.95417887997</v>
      </c>
    </row>
    <row r="61" spans="1:7" x14ac:dyDescent="0.2">
      <c r="C61" s="10">
        <f t="shared" si="1"/>
        <v>44</v>
      </c>
      <c r="D61" s="11">
        <f t="shared" si="0"/>
        <v>678.95831516667249</v>
      </c>
      <c r="E61" s="11">
        <f t="shared" si="2"/>
        <v>471.68607817078981</v>
      </c>
      <c r="F61" s="12">
        <f t="shared" si="3"/>
        <v>207.27223699588268</v>
      </c>
      <c r="G61" s="11">
        <f t="shared" si="4"/>
        <v>125575.68194188409</v>
      </c>
    </row>
    <row r="62" spans="1:7" x14ac:dyDescent="0.2">
      <c r="C62" s="10">
        <f t="shared" si="1"/>
        <v>45</v>
      </c>
      <c r="D62" s="11">
        <f t="shared" si="0"/>
        <v>678.95831516667249</v>
      </c>
      <c r="E62" s="11">
        <f t="shared" si="2"/>
        <v>470.90880728205531</v>
      </c>
      <c r="F62" s="12">
        <f t="shared" si="3"/>
        <v>208.04950788461719</v>
      </c>
      <c r="G62" s="11">
        <f t="shared" si="4"/>
        <v>125367.63243399948</v>
      </c>
    </row>
    <row r="63" spans="1:7" x14ac:dyDescent="0.2">
      <c r="C63" s="10">
        <f t="shared" si="1"/>
        <v>46</v>
      </c>
      <c r="D63" s="11">
        <f t="shared" si="0"/>
        <v>678.95831516667249</v>
      </c>
      <c r="E63" s="11">
        <f t="shared" si="2"/>
        <v>470.12862162748803</v>
      </c>
      <c r="F63" s="12">
        <f t="shared" si="3"/>
        <v>208.82969353918446</v>
      </c>
      <c r="G63" s="11">
        <f t="shared" si="4"/>
        <v>125158.80274046029</v>
      </c>
    </row>
    <row r="64" spans="1:7" x14ac:dyDescent="0.2">
      <c r="C64" s="10">
        <f t="shared" si="1"/>
        <v>47</v>
      </c>
      <c r="D64" s="11">
        <f t="shared" si="0"/>
        <v>678.95831516667249</v>
      </c>
      <c r="E64" s="11">
        <f t="shared" si="2"/>
        <v>469.34551027671608</v>
      </c>
      <c r="F64" s="12">
        <f t="shared" si="3"/>
        <v>209.61280488995641</v>
      </c>
      <c r="G64" s="11">
        <f t="shared" si="4"/>
        <v>124949.18993557034</v>
      </c>
    </row>
    <row r="65" spans="3:7" x14ac:dyDescent="0.2">
      <c r="C65" s="10">
        <f t="shared" si="1"/>
        <v>48</v>
      </c>
      <c r="D65" s="11">
        <f t="shared" si="0"/>
        <v>678.95831516667249</v>
      </c>
      <c r="E65" s="11">
        <f t="shared" si="2"/>
        <v>468.55946225837874</v>
      </c>
      <c r="F65" s="12">
        <f t="shared" si="3"/>
        <v>210.39885290829375</v>
      </c>
      <c r="G65" s="11">
        <f t="shared" si="4"/>
        <v>124738.79108266204</v>
      </c>
    </row>
    <row r="66" spans="3:7" x14ac:dyDescent="0.2">
      <c r="C66" s="10">
        <f t="shared" si="1"/>
        <v>49</v>
      </c>
      <c r="D66" s="11">
        <f t="shared" si="0"/>
        <v>678.95831516667249</v>
      </c>
      <c r="E66" s="11">
        <f t="shared" si="2"/>
        <v>467.77046655997265</v>
      </c>
      <c r="F66" s="12">
        <f t="shared" si="3"/>
        <v>211.18784860669984</v>
      </c>
      <c r="G66" s="11">
        <f t="shared" si="4"/>
        <v>124527.60323405534</v>
      </c>
    </row>
    <row r="67" spans="3:7" x14ac:dyDescent="0.2">
      <c r="C67" s="10">
        <f t="shared" si="1"/>
        <v>50</v>
      </c>
      <c r="D67" s="11">
        <f t="shared" si="0"/>
        <v>678.95831516667249</v>
      </c>
      <c r="E67" s="11">
        <f t="shared" si="2"/>
        <v>466.97851212769757</v>
      </c>
      <c r="F67" s="12">
        <f t="shared" si="3"/>
        <v>211.97980303897492</v>
      </c>
      <c r="G67" s="11">
        <f t="shared" si="4"/>
        <v>124315.62343101636</v>
      </c>
    </row>
    <row r="68" spans="3:7" x14ac:dyDescent="0.2">
      <c r="C68" s="10">
        <f t="shared" si="1"/>
        <v>51</v>
      </c>
      <c r="D68" s="11">
        <f t="shared" si="0"/>
        <v>678.95831516667249</v>
      </c>
      <c r="E68" s="11">
        <f t="shared" si="2"/>
        <v>466.18358786630142</v>
      </c>
      <c r="F68" s="12">
        <f t="shared" si="3"/>
        <v>212.77472730037107</v>
      </c>
      <c r="G68" s="11">
        <f t="shared" si="4"/>
        <v>124102.84870371598</v>
      </c>
    </row>
    <row r="69" spans="3:7" x14ac:dyDescent="0.2">
      <c r="C69" s="10">
        <f t="shared" si="1"/>
        <v>52</v>
      </c>
      <c r="D69" s="11">
        <f t="shared" si="0"/>
        <v>678.95831516667249</v>
      </c>
      <c r="E69" s="11">
        <f t="shared" si="2"/>
        <v>465.385682638925</v>
      </c>
      <c r="F69" s="12">
        <f t="shared" si="3"/>
        <v>213.57263252774749</v>
      </c>
      <c r="G69" s="11">
        <f t="shared" si="4"/>
        <v>123889.27607118823</v>
      </c>
    </row>
    <row r="70" spans="3:7" x14ac:dyDescent="0.2">
      <c r="C70" s="10">
        <f t="shared" si="1"/>
        <v>53</v>
      </c>
      <c r="D70" s="11">
        <f t="shared" si="0"/>
        <v>678.95831516667249</v>
      </c>
      <c r="E70" s="11">
        <f t="shared" si="2"/>
        <v>464.58478526694597</v>
      </c>
      <c r="F70" s="12">
        <f t="shared" si="3"/>
        <v>214.37352989972652</v>
      </c>
      <c r="G70" s="11">
        <f t="shared" si="4"/>
        <v>123674.90254128851</v>
      </c>
    </row>
    <row r="71" spans="3:7" x14ac:dyDescent="0.2">
      <c r="C71" s="10">
        <f t="shared" si="1"/>
        <v>54</v>
      </c>
      <c r="D71" s="11">
        <f t="shared" si="0"/>
        <v>678.95831516667249</v>
      </c>
      <c r="E71" s="11">
        <f t="shared" si="2"/>
        <v>463.780884529822</v>
      </c>
      <c r="F71" s="12">
        <f t="shared" si="3"/>
        <v>215.17743063685049</v>
      </c>
      <c r="G71" s="11">
        <f t="shared" si="4"/>
        <v>123459.72511065166</v>
      </c>
    </row>
    <row r="72" spans="3:7" x14ac:dyDescent="0.2">
      <c r="C72" s="10">
        <f t="shared" si="1"/>
        <v>55</v>
      </c>
      <c r="D72" s="11">
        <f t="shared" si="0"/>
        <v>678.95831516667249</v>
      </c>
      <c r="E72" s="11">
        <f t="shared" si="2"/>
        <v>462.97396916493386</v>
      </c>
      <c r="F72" s="12">
        <f t="shared" si="3"/>
        <v>215.98434600173863</v>
      </c>
      <c r="G72" s="11">
        <f t="shared" si="4"/>
        <v>123243.74076464992</v>
      </c>
    </row>
    <row r="73" spans="3:7" x14ac:dyDescent="0.2">
      <c r="C73" s="10">
        <f t="shared" si="1"/>
        <v>56</v>
      </c>
      <c r="D73" s="11">
        <f t="shared" si="0"/>
        <v>678.95831516667249</v>
      </c>
      <c r="E73" s="11">
        <f t="shared" si="2"/>
        <v>462.16402786742736</v>
      </c>
      <c r="F73" s="12">
        <f t="shared" si="3"/>
        <v>216.79428729924513</v>
      </c>
      <c r="G73" s="11">
        <f t="shared" si="4"/>
        <v>123026.94647735068</v>
      </c>
    </row>
    <row r="74" spans="3:7" x14ac:dyDescent="0.2">
      <c r="C74" s="10">
        <f t="shared" si="1"/>
        <v>57</v>
      </c>
      <c r="D74" s="11">
        <f t="shared" si="0"/>
        <v>678.95831516667249</v>
      </c>
      <c r="E74" s="11">
        <f t="shared" si="2"/>
        <v>461.35104929005519</v>
      </c>
      <c r="F74" s="12">
        <f t="shared" si="3"/>
        <v>217.6072658766173</v>
      </c>
      <c r="G74" s="11">
        <f t="shared" si="4"/>
        <v>122809.33921147406</v>
      </c>
    </row>
    <row r="75" spans="3:7" x14ac:dyDescent="0.2">
      <c r="C75" s="10">
        <f t="shared" si="1"/>
        <v>58</v>
      </c>
      <c r="D75" s="11">
        <f t="shared" si="0"/>
        <v>678.95831516667249</v>
      </c>
      <c r="E75" s="11">
        <f t="shared" si="2"/>
        <v>460.53502204301788</v>
      </c>
      <c r="F75" s="12">
        <f t="shared" si="3"/>
        <v>218.42329312365462</v>
      </c>
      <c r="G75" s="11">
        <f t="shared" si="4"/>
        <v>122590.91591835041</v>
      </c>
    </row>
    <row r="76" spans="3:7" x14ac:dyDescent="0.2">
      <c r="C76" s="10">
        <f t="shared" si="1"/>
        <v>59</v>
      </c>
      <c r="D76" s="11">
        <f t="shared" si="0"/>
        <v>678.95831516667249</v>
      </c>
      <c r="E76" s="11">
        <f t="shared" si="2"/>
        <v>459.71593469380423</v>
      </c>
      <c r="F76" s="12">
        <f t="shared" si="3"/>
        <v>219.24238047286826</v>
      </c>
      <c r="G76" s="11">
        <f t="shared" si="4"/>
        <v>122371.67353787753</v>
      </c>
    </row>
    <row r="77" spans="3:7" x14ac:dyDescent="0.2">
      <c r="C77" s="10">
        <f t="shared" si="1"/>
        <v>60</v>
      </c>
      <c r="D77" s="11">
        <f t="shared" si="0"/>
        <v>678.95831516667249</v>
      </c>
      <c r="E77" s="11">
        <f t="shared" si="2"/>
        <v>458.89377576703095</v>
      </c>
      <c r="F77" s="12">
        <f t="shared" si="3"/>
        <v>220.06453939964155</v>
      </c>
      <c r="G77" s="11">
        <f t="shared" si="4"/>
        <v>122151.6089984779</v>
      </c>
    </row>
    <row r="78" spans="3:7" x14ac:dyDescent="0.2">
      <c r="C78" s="10">
        <f t="shared" si="1"/>
        <v>61</v>
      </c>
      <c r="D78" s="11">
        <f t="shared" si="0"/>
        <v>678.95831516667249</v>
      </c>
      <c r="E78" s="11">
        <f t="shared" si="2"/>
        <v>458.06853374428232</v>
      </c>
      <c r="F78" s="12">
        <f t="shared" si="3"/>
        <v>220.88978142239017</v>
      </c>
      <c r="G78" s="11">
        <f t="shared" si="4"/>
        <v>121930.71921705551</v>
      </c>
    </row>
    <row r="79" spans="3:7" x14ac:dyDescent="0.2">
      <c r="C79" s="10">
        <f t="shared" si="1"/>
        <v>62</v>
      </c>
      <c r="D79" s="11">
        <f t="shared" si="0"/>
        <v>678.95831516667249</v>
      </c>
      <c r="E79" s="11">
        <f t="shared" si="2"/>
        <v>457.24019706394841</v>
      </c>
      <c r="F79" s="12">
        <f t="shared" si="3"/>
        <v>221.71811810272408</v>
      </c>
      <c r="G79" s="11">
        <f t="shared" si="4"/>
        <v>121709.00109895278</v>
      </c>
    </row>
    <row r="80" spans="3:7" x14ac:dyDescent="0.2">
      <c r="C80" s="10">
        <f t="shared" si="1"/>
        <v>63</v>
      </c>
      <c r="D80" s="11">
        <f t="shared" si="0"/>
        <v>678.95831516667249</v>
      </c>
      <c r="E80" s="11">
        <f t="shared" si="2"/>
        <v>456.40875412106317</v>
      </c>
      <c r="F80" s="12">
        <f t="shared" si="3"/>
        <v>222.54956104560932</v>
      </c>
      <c r="G80" s="11">
        <f t="shared" si="4"/>
        <v>121486.45153790717</v>
      </c>
    </row>
    <row r="81" spans="3:7" x14ac:dyDescent="0.2">
      <c r="C81" s="10">
        <f t="shared" si="1"/>
        <v>64</v>
      </c>
      <c r="D81" s="11">
        <f t="shared" si="0"/>
        <v>678.95831516667249</v>
      </c>
      <c r="E81" s="11">
        <f t="shared" si="2"/>
        <v>455.57419326714216</v>
      </c>
      <c r="F81" s="12">
        <f t="shared" si="3"/>
        <v>223.38412189953033</v>
      </c>
      <c r="G81" s="11">
        <f t="shared" si="4"/>
        <v>121263.06741600763</v>
      </c>
    </row>
    <row r="82" spans="3:7" x14ac:dyDescent="0.2">
      <c r="C82" s="10">
        <f t="shared" si="1"/>
        <v>65</v>
      </c>
      <c r="D82" s="11">
        <f t="shared" ref="D82:D145" si="5">IF(C82&gt;$D$13,"",PMT($D$11,$D$13,$D$7)*-1)</f>
        <v>678.95831516667249</v>
      </c>
      <c r="E82" s="11">
        <f t="shared" si="2"/>
        <v>454.73650281001892</v>
      </c>
      <c r="F82" s="12">
        <f t="shared" si="3"/>
        <v>224.22181235665357</v>
      </c>
      <c r="G82" s="11">
        <f t="shared" si="4"/>
        <v>121038.84560365097</v>
      </c>
    </row>
    <row r="83" spans="3:7" x14ac:dyDescent="0.2">
      <c r="C83" s="10">
        <f t="shared" ref="C83:C146" si="6">IF(OR(C82=$D$13,C82=""),"",IF(ISNUMBER(C82),C82+1,1))</f>
        <v>66</v>
      </c>
      <c r="D83" s="11">
        <f t="shared" si="5"/>
        <v>678.95831516667249</v>
      </c>
      <c r="E83" s="11">
        <f t="shared" ref="E83:E146" si="7">IF(C83&gt;$D$13,"",$D$11*G82)</f>
        <v>453.89567101368146</v>
      </c>
      <c r="F83" s="12">
        <f t="shared" ref="F83:F146" si="8">IF(C83&gt;$D$13,"",D83-E83)</f>
        <v>225.06264415299103</v>
      </c>
      <c r="G83" s="11">
        <f t="shared" ref="G83:G146" si="9">IF(C83&gt;$D$13,"",G82-F83)</f>
        <v>120813.78295949798</v>
      </c>
    </row>
    <row r="84" spans="3:7" x14ac:dyDescent="0.2">
      <c r="C84" s="10">
        <f t="shared" si="6"/>
        <v>67</v>
      </c>
      <c r="D84" s="11">
        <f t="shared" si="5"/>
        <v>678.95831516667249</v>
      </c>
      <c r="E84" s="11">
        <f t="shared" si="7"/>
        <v>453.05168609810778</v>
      </c>
      <c r="F84" s="12">
        <f t="shared" si="8"/>
        <v>225.90662906856471</v>
      </c>
      <c r="G84" s="11">
        <f t="shared" si="9"/>
        <v>120587.87633042943</v>
      </c>
    </row>
    <row r="85" spans="3:7" x14ac:dyDescent="0.2">
      <c r="C85" s="10">
        <f t="shared" si="6"/>
        <v>68</v>
      </c>
      <c r="D85" s="11">
        <f t="shared" si="5"/>
        <v>678.95831516667249</v>
      </c>
      <c r="E85" s="11">
        <f t="shared" si="7"/>
        <v>452.20453623910072</v>
      </c>
      <c r="F85" s="12">
        <f t="shared" si="8"/>
        <v>226.75377892757177</v>
      </c>
      <c r="G85" s="11">
        <f t="shared" si="9"/>
        <v>120361.12255150186</v>
      </c>
    </row>
    <row r="86" spans="3:7" x14ac:dyDescent="0.2">
      <c r="C86" s="10">
        <f t="shared" si="6"/>
        <v>69</v>
      </c>
      <c r="D86" s="11">
        <f t="shared" si="5"/>
        <v>678.95831516667249</v>
      </c>
      <c r="E86" s="11">
        <f t="shared" si="7"/>
        <v>451.35420956812237</v>
      </c>
      <c r="F86" s="12">
        <f t="shared" si="8"/>
        <v>227.60410559855012</v>
      </c>
      <c r="G86" s="11">
        <f t="shared" si="9"/>
        <v>120133.5184459033</v>
      </c>
    </row>
    <row r="87" spans="3:7" x14ac:dyDescent="0.2">
      <c r="C87" s="10">
        <f t="shared" si="6"/>
        <v>70</v>
      </c>
      <c r="D87" s="11">
        <f t="shared" si="5"/>
        <v>678.95831516667249</v>
      </c>
      <c r="E87" s="11">
        <f t="shared" si="7"/>
        <v>450.50069417212779</v>
      </c>
      <c r="F87" s="12">
        <f t="shared" si="8"/>
        <v>228.4576209945447</v>
      </c>
      <c r="G87" s="11">
        <f t="shared" si="9"/>
        <v>119905.06082490875</v>
      </c>
    </row>
    <row r="88" spans="3:7" x14ac:dyDescent="0.2">
      <c r="C88" s="10">
        <f t="shared" si="6"/>
        <v>71</v>
      </c>
      <c r="D88" s="11">
        <f t="shared" si="5"/>
        <v>678.95831516667249</v>
      </c>
      <c r="E88" s="11">
        <f t="shared" si="7"/>
        <v>449.64397809339823</v>
      </c>
      <c r="F88" s="12">
        <f t="shared" si="8"/>
        <v>229.31433707327426</v>
      </c>
      <c r="G88" s="11">
        <f t="shared" si="9"/>
        <v>119675.74648783548</v>
      </c>
    </row>
    <row r="89" spans="3:7" x14ac:dyDescent="0.2">
      <c r="C89" s="10">
        <f t="shared" si="6"/>
        <v>72</v>
      </c>
      <c r="D89" s="11">
        <f t="shared" si="5"/>
        <v>678.95831516667249</v>
      </c>
      <c r="E89" s="11">
        <f t="shared" si="7"/>
        <v>448.78404932937349</v>
      </c>
      <c r="F89" s="12">
        <f t="shared" si="8"/>
        <v>230.174265837299</v>
      </c>
      <c r="G89" s="11">
        <f t="shared" si="9"/>
        <v>119445.57222199818</v>
      </c>
    </row>
    <row r="90" spans="3:7" x14ac:dyDescent="0.2">
      <c r="C90" s="10">
        <f t="shared" si="6"/>
        <v>73</v>
      </c>
      <c r="D90" s="11">
        <f t="shared" si="5"/>
        <v>678.95831516667249</v>
      </c>
      <c r="E90" s="11">
        <f t="shared" si="7"/>
        <v>447.92089583248367</v>
      </c>
      <c r="F90" s="12">
        <f t="shared" si="8"/>
        <v>231.03741933418883</v>
      </c>
      <c r="G90" s="11">
        <f t="shared" si="9"/>
        <v>119214.534802664</v>
      </c>
    </row>
    <row r="91" spans="3:7" x14ac:dyDescent="0.2">
      <c r="C91" s="10">
        <f t="shared" si="6"/>
        <v>74</v>
      </c>
      <c r="D91" s="11">
        <f t="shared" si="5"/>
        <v>678.95831516667249</v>
      </c>
      <c r="E91" s="11">
        <f t="shared" si="7"/>
        <v>447.05450550998046</v>
      </c>
      <c r="F91" s="12">
        <f t="shared" si="8"/>
        <v>231.90380965669203</v>
      </c>
      <c r="G91" s="11">
        <f t="shared" si="9"/>
        <v>118982.6309930073</v>
      </c>
    </row>
    <row r="92" spans="3:7" x14ac:dyDescent="0.2">
      <c r="C92" s="10">
        <f t="shared" si="6"/>
        <v>75</v>
      </c>
      <c r="D92" s="11">
        <f t="shared" si="5"/>
        <v>678.95831516667249</v>
      </c>
      <c r="E92" s="11">
        <f t="shared" si="7"/>
        <v>446.18486622376787</v>
      </c>
      <c r="F92" s="12">
        <f t="shared" si="8"/>
        <v>232.77344894290462</v>
      </c>
      <c r="G92" s="11">
        <f t="shared" si="9"/>
        <v>118749.85754406441</v>
      </c>
    </row>
    <row r="93" spans="3:7" x14ac:dyDescent="0.2">
      <c r="C93" s="10">
        <f t="shared" si="6"/>
        <v>76</v>
      </c>
      <c r="D93" s="11">
        <f t="shared" si="5"/>
        <v>678.95831516667249</v>
      </c>
      <c r="E93" s="11">
        <f t="shared" si="7"/>
        <v>445.31196579023202</v>
      </c>
      <c r="F93" s="12">
        <f t="shared" si="8"/>
        <v>233.64634937644047</v>
      </c>
      <c r="G93" s="11">
        <f t="shared" si="9"/>
        <v>118516.21119468796</v>
      </c>
    </row>
    <row r="94" spans="3:7" x14ac:dyDescent="0.2">
      <c r="C94" s="10">
        <f t="shared" si="6"/>
        <v>77</v>
      </c>
      <c r="D94" s="11">
        <f t="shared" si="5"/>
        <v>678.95831516667249</v>
      </c>
      <c r="E94" s="11">
        <f t="shared" si="7"/>
        <v>444.43579198007035</v>
      </c>
      <c r="F94" s="12">
        <f t="shared" si="8"/>
        <v>234.52252318660214</v>
      </c>
      <c r="G94" s="11">
        <f t="shared" si="9"/>
        <v>118281.68867150135</v>
      </c>
    </row>
    <row r="95" spans="3:7" x14ac:dyDescent="0.2">
      <c r="C95" s="10">
        <f t="shared" si="6"/>
        <v>78</v>
      </c>
      <c r="D95" s="11">
        <f t="shared" si="5"/>
        <v>678.95831516667249</v>
      </c>
      <c r="E95" s="11">
        <f t="shared" si="7"/>
        <v>443.5563325181206</v>
      </c>
      <c r="F95" s="12">
        <f t="shared" si="8"/>
        <v>235.40198264855189</v>
      </c>
      <c r="G95" s="11">
        <f t="shared" si="9"/>
        <v>118046.28668885281</v>
      </c>
    </row>
    <row r="96" spans="3:7" x14ac:dyDescent="0.2">
      <c r="C96" s="10">
        <f t="shared" si="6"/>
        <v>79</v>
      </c>
      <c r="D96" s="11">
        <f t="shared" si="5"/>
        <v>678.95831516667249</v>
      </c>
      <c r="E96" s="11">
        <f t="shared" si="7"/>
        <v>442.67357508318861</v>
      </c>
      <c r="F96" s="12">
        <f t="shared" si="8"/>
        <v>236.28474008348388</v>
      </c>
      <c r="G96" s="11">
        <f t="shared" si="9"/>
        <v>117810.00194876932</v>
      </c>
    </row>
    <row r="97" spans="3:7" x14ac:dyDescent="0.2">
      <c r="C97" s="10">
        <f t="shared" si="6"/>
        <v>80</v>
      </c>
      <c r="D97" s="11">
        <f t="shared" si="5"/>
        <v>678.95831516667249</v>
      </c>
      <c r="E97" s="11">
        <f t="shared" si="7"/>
        <v>441.78750730787556</v>
      </c>
      <c r="F97" s="12">
        <f t="shared" si="8"/>
        <v>237.17080785879693</v>
      </c>
      <c r="G97" s="11">
        <f t="shared" si="9"/>
        <v>117572.83114091052</v>
      </c>
    </row>
    <row r="98" spans="3:7" x14ac:dyDescent="0.2">
      <c r="C98" s="10">
        <f t="shared" si="6"/>
        <v>81</v>
      </c>
      <c r="D98" s="11">
        <f t="shared" si="5"/>
        <v>678.95831516667249</v>
      </c>
      <c r="E98" s="11">
        <f t="shared" si="7"/>
        <v>440.89811677840504</v>
      </c>
      <c r="F98" s="12">
        <f t="shared" si="8"/>
        <v>238.06019838826745</v>
      </c>
      <c r="G98" s="11">
        <f t="shared" si="9"/>
        <v>117334.77094252226</v>
      </c>
    </row>
    <row r="99" spans="3:7" x14ac:dyDescent="0.2">
      <c r="C99" s="10">
        <f t="shared" si="6"/>
        <v>82</v>
      </c>
      <c r="D99" s="11">
        <f t="shared" si="5"/>
        <v>678.95831516667249</v>
      </c>
      <c r="E99" s="11">
        <f t="shared" si="7"/>
        <v>440.00539103444908</v>
      </c>
      <c r="F99" s="12">
        <f t="shared" si="8"/>
        <v>238.95292413222342</v>
      </c>
      <c r="G99" s="11">
        <f t="shared" si="9"/>
        <v>117095.81801839004</v>
      </c>
    </row>
    <row r="100" spans="3:7" x14ac:dyDescent="0.2">
      <c r="C100" s="10">
        <f t="shared" si="6"/>
        <v>83</v>
      </c>
      <c r="D100" s="11">
        <f t="shared" si="5"/>
        <v>678.95831516667249</v>
      </c>
      <c r="E100" s="11">
        <f t="shared" si="7"/>
        <v>439.10931756895332</v>
      </c>
      <c r="F100" s="12">
        <f t="shared" si="8"/>
        <v>239.84899759771918</v>
      </c>
      <c r="G100" s="11">
        <f t="shared" si="9"/>
        <v>116855.96902079233</v>
      </c>
    </row>
    <row r="101" spans="3:7" x14ac:dyDescent="0.2">
      <c r="C101" s="10">
        <f t="shared" si="6"/>
        <v>84</v>
      </c>
      <c r="D101" s="11">
        <f t="shared" si="5"/>
        <v>678.95831516667249</v>
      </c>
      <c r="E101" s="11">
        <f t="shared" si="7"/>
        <v>438.2098838279619</v>
      </c>
      <c r="F101" s="12">
        <f t="shared" si="8"/>
        <v>240.74843133871059</v>
      </c>
      <c r="G101" s="11">
        <f t="shared" si="9"/>
        <v>116615.22058945362</v>
      </c>
    </row>
    <row r="102" spans="3:7" x14ac:dyDescent="0.2">
      <c r="C102" s="10">
        <f t="shared" si="6"/>
        <v>85</v>
      </c>
      <c r="D102" s="11">
        <f t="shared" si="5"/>
        <v>678.95831516667249</v>
      </c>
      <c r="E102" s="11">
        <f t="shared" si="7"/>
        <v>437.30707721044172</v>
      </c>
      <c r="F102" s="12">
        <f t="shared" si="8"/>
        <v>241.65123795623077</v>
      </c>
      <c r="G102" s="11">
        <f t="shared" si="9"/>
        <v>116373.56935149738</v>
      </c>
    </row>
    <row r="103" spans="3:7" x14ac:dyDescent="0.2">
      <c r="C103" s="10">
        <f t="shared" si="6"/>
        <v>86</v>
      </c>
      <c r="D103" s="11">
        <f t="shared" si="5"/>
        <v>678.95831516667249</v>
      </c>
      <c r="E103" s="11">
        <f t="shared" si="7"/>
        <v>436.40088506810588</v>
      </c>
      <c r="F103" s="12">
        <f t="shared" si="8"/>
        <v>242.55743009856661</v>
      </c>
      <c r="G103" s="11">
        <f t="shared" si="9"/>
        <v>116131.01192139882</v>
      </c>
    </row>
    <row r="104" spans="3:7" x14ac:dyDescent="0.2">
      <c r="C104" s="10">
        <f t="shared" si="6"/>
        <v>87</v>
      </c>
      <c r="D104" s="11">
        <f t="shared" si="5"/>
        <v>678.95831516667249</v>
      </c>
      <c r="E104" s="11">
        <f t="shared" si="7"/>
        <v>435.49129470523627</v>
      </c>
      <c r="F104" s="12">
        <f t="shared" si="8"/>
        <v>243.46702046143622</v>
      </c>
      <c r="G104" s="11">
        <f t="shared" si="9"/>
        <v>115887.54490093738</v>
      </c>
    </row>
    <row r="105" spans="3:7" x14ac:dyDescent="0.2">
      <c r="C105" s="10">
        <f t="shared" si="6"/>
        <v>88</v>
      </c>
      <c r="D105" s="11">
        <f t="shared" si="5"/>
        <v>678.95831516667249</v>
      </c>
      <c r="E105" s="11">
        <f t="shared" si="7"/>
        <v>434.57829337850592</v>
      </c>
      <c r="F105" s="12">
        <f t="shared" si="8"/>
        <v>244.38002178816657</v>
      </c>
      <c r="G105" s="11">
        <f t="shared" si="9"/>
        <v>115643.16487914922</v>
      </c>
    </row>
    <row r="106" spans="3:7" x14ac:dyDescent="0.2">
      <c r="C106" s="10">
        <f t="shared" si="6"/>
        <v>89</v>
      </c>
      <c r="D106" s="11">
        <f t="shared" si="5"/>
        <v>678.95831516667249</v>
      </c>
      <c r="E106" s="11">
        <f t="shared" si="7"/>
        <v>433.66186829680032</v>
      </c>
      <c r="F106" s="12">
        <f t="shared" si="8"/>
        <v>245.29644686987217</v>
      </c>
      <c r="G106" s="11">
        <f t="shared" si="9"/>
        <v>115397.86843227934</v>
      </c>
    </row>
    <row r="107" spans="3:7" x14ac:dyDescent="0.2">
      <c r="C107" s="10">
        <f t="shared" si="6"/>
        <v>90</v>
      </c>
      <c r="D107" s="11">
        <f t="shared" si="5"/>
        <v>678.95831516667249</v>
      </c>
      <c r="E107" s="11">
        <f t="shared" si="7"/>
        <v>432.74200662103829</v>
      </c>
      <c r="F107" s="12">
        <f t="shared" si="8"/>
        <v>246.21630854563421</v>
      </c>
      <c r="G107" s="11">
        <f t="shared" si="9"/>
        <v>115151.6521237337</v>
      </c>
    </row>
    <row r="108" spans="3:7" x14ac:dyDescent="0.2">
      <c r="C108" s="10">
        <f t="shared" si="6"/>
        <v>91</v>
      </c>
      <c r="D108" s="11">
        <f t="shared" si="5"/>
        <v>678.95831516667249</v>
      </c>
      <c r="E108" s="11">
        <f t="shared" si="7"/>
        <v>431.81869546399219</v>
      </c>
      <c r="F108" s="12">
        <f t="shared" si="8"/>
        <v>247.13961970268031</v>
      </c>
      <c r="G108" s="11">
        <f t="shared" si="9"/>
        <v>114904.51250403102</v>
      </c>
    </row>
    <row r="109" spans="3:7" x14ac:dyDescent="0.2">
      <c r="C109" s="10">
        <f t="shared" si="6"/>
        <v>92</v>
      </c>
      <c r="D109" s="11">
        <f t="shared" si="5"/>
        <v>678.95831516667249</v>
      </c>
      <c r="E109" s="11">
        <f t="shared" si="7"/>
        <v>430.89192189010714</v>
      </c>
      <c r="F109" s="12">
        <f t="shared" si="8"/>
        <v>248.06639327656535</v>
      </c>
      <c r="G109" s="11">
        <f t="shared" si="9"/>
        <v>114656.44611075446</v>
      </c>
    </row>
    <row r="110" spans="3:7" x14ac:dyDescent="0.2">
      <c r="C110" s="10">
        <f t="shared" si="6"/>
        <v>93</v>
      </c>
      <c r="D110" s="11">
        <f t="shared" si="5"/>
        <v>678.95831516667249</v>
      </c>
      <c r="E110" s="11">
        <f t="shared" si="7"/>
        <v>429.96167291532009</v>
      </c>
      <c r="F110" s="12">
        <f t="shared" si="8"/>
        <v>248.9966422513524</v>
      </c>
      <c r="G110" s="11">
        <f t="shared" si="9"/>
        <v>114407.44946850311</v>
      </c>
    </row>
    <row r="111" spans="3:7" x14ac:dyDescent="0.2">
      <c r="C111" s="10">
        <f t="shared" si="6"/>
        <v>94</v>
      </c>
      <c r="D111" s="11">
        <f t="shared" si="5"/>
        <v>678.95831516667249</v>
      </c>
      <c r="E111" s="11">
        <f t="shared" si="7"/>
        <v>429.0279355068775</v>
      </c>
      <c r="F111" s="12">
        <f t="shared" si="8"/>
        <v>249.93037965979499</v>
      </c>
      <c r="G111" s="11">
        <f t="shared" si="9"/>
        <v>114157.51908884331</v>
      </c>
    </row>
    <row r="112" spans="3:7" x14ac:dyDescent="0.2">
      <c r="C112" s="10">
        <f t="shared" si="6"/>
        <v>95</v>
      </c>
      <c r="D112" s="11">
        <f t="shared" si="5"/>
        <v>678.95831516667249</v>
      </c>
      <c r="E112" s="11">
        <f t="shared" si="7"/>
        <v>428.09069658315332</v>
      </c>
      <c r="F112" s="12">
        <f t="shared" si="8"/>
        <v>250.86761858351917</v>
      </c>
      <c r="G112" s="11">
        <f t="shared" si="9"/>
        <v>113906.65147025979</v>
      </c>
    </row>
    <row r="113" spans="3:7" x14ac:dyDescent="0.2">
      <c r="C113" s="10">
        <f t="shared" si="6"/>
        <v>96</v>
      </c>
      <c r="D113" s="11">
        <f t="shared" si="5"/>
        <v>678.95831516667249</v>
      </c>
      <c r="E113" s="11">
        <f t="shared" si="7"/>
        <v>427.14994301346513</v>
      </c>
      <c r="F113" s="12">
        <f t="shared" si="8"/>
        <v>251.80837215320736</v>
      </c>
      <c r="G113" s="11">
        <f t="shared" si="9"/>
        <v>113654.84309810659</v>
      </c>
    </row>
    <row r="114" spans="3:7" x14ac:dyDescent="0.2">
      <c r="C114" s="10">
        <f t="shared" si="6"/>
        <v>97</v>
      </c>
      <c r="D114" s="11">
        <f t="shared" si="5"/>
        <v>678.95831516667249</v>
      </c>
      <c r="E114" s="11">
        <f t="shared" si="7"/>
        <v>426.20566161789066</v>
      </c>
      <c r="F114" s="12">
        <f t="shared" si="8"/>
        <v>252.75265354878184</v>
      </c>
      <c r="G114" s="11">
        <f t="shared" si="9"/>
        <v>113402.09044455781</v>
      </c>
    </row>
    <row r="115" spans="3:7" x14ac:dyDescent="0.2">
      <c r="C115" s="10">
        <f t="shared" si="6"/>
        <v>98</v>
      </c>
      <c r="D115" s="11">
        <f t="shared" si="5"/>
        <v>678.95831516667249</v>
      </c>
      <c r="E115" s="11">
        <f t="shared" si="7"/>
        <v>425.25783916708269</v>
      </c>
      <c r="F115" s="12">
        <f t="shared" si="8"/>
        <v>253.7004759995898</v>
      </c>
      <c r="G115" s="11">
        <f t="shared" si="9"/>
        <v>113148.38996855821</v>
      </c>
    </row>
    <row r="116" spans="3:7" x14ac:dyDescent="0.2">
      <c r="C116" s="10">
        <f t="shared" si="6"/>
        <v>99</v>
      </c>
      <c r="D116" s="11">
        <f t="shared" si="5"/>
        <v>678.95831516667249</v>
      </c>
      <c r="E116" s="11">
        <f t="shared" si="7"/>
        <v>424.30646238208425</v>
      </c>
      <c r="F116" s="12">
        <f t="shared" si="8"/>
        <v>254.65185278458824</v>
      </c>
      <c r="G116" s="11">
        <f t="shared" si="9"/>
        <v>112893.73811577362</v>
      </c>
    </row>
    <row r="117" spans="3:7" x14ac:dyDescent="0.2">
      <c r="C117" s="10">
        <f t="shared" si="6"/>
        <v>100</v>
      </c>
      <c r="D117" s="11">
        <f t="shared" si="5"/>
        <v>678.95831516667249</v>
      </c>
      <c r="E117" s="11">
        <f t="shared" si="7"/>
        <v>423.35151793414207</v>
      </c>
      <c r="F117" s="12">
        <f t="shared" si="8"/>
        <v>255.60679723253043</v>
      </c>
      <c r="G117" s="11">
        <f t="shared" si="9"/>
        <v>112638.1313185411</v>
      </c>
    </row>
    <row r="118" spans="3:7" x14ac:dyDescent="0.2">
      <c r="C118" s="10">
        <f t="shared" si="6"/>
        <v>101</v>
      </c>
      <c r="D118" s="11">
        <f t="shared" si="5"/>
        <v>678.95831516667249</v>
      </c>
      <c r="E118" s="11">
        <f t="shared" si="7"/>
        <v>422.39299244452013</v>
      </c>
      <c r="F118" s="12">
        <f t="shared" si="8"/>
        <v>256.56532272215236</v>
      </c>
      <c r="G118" s="11">
        <f t="shared" si="9"/>
        <v>112381.56599581895</v>
      </c>
    </row>
    <row r="119" spans="3:7" x14ac:dyDescent="0.2">
      <c r="C119" s="10">
        <f t="shared" si="6"/>
        <v>102</v>
      </c>
      <c r="D119" s="11">
        <f t="shared" si="5"/>
        <v>678.95831516667249</v>
      </c>
      <c r="E119" s="11">
        <f t="shared" si="7"/>
        <v>421.43087248431209</v>
      </c>
      <c r="F119" s="12">
        <f t="shared" si="8"/>
        <v>257.5274426823604</v>
      </c>
      <c r="G119" s="11">
        <f t="shared" si="9"/>
        <v>112124.03855313659</v>
      </c>
    </row>
    <row r="120" spans="3:7" x14ac:dyDescent="0.2">
      <c r="C120" s="10">
        <f t="shared" si="6"/>
        <v>103</v>
      </c>
      <c r="D120" s="11">
        <f t="shared" si="5"/>
        <v>678.95831516667249</v>
      </c>
      <c r="E120" s="11">
        <f t="shared" si="7"/>
        <v>420.46514457425326</v>
      </c>
      <c r="F120" s="12">
        <f t="shared" si="8"/>
        <v>258.49317059241923</v>
      </c>
      <c r="G120" s="11">
        <f t="shared" si="9"/>
        <v>111865.54538254417</v>
      </c>
    </row>
    <row r="121" spans="3:7" x14ac:dyDescent="0.2">
      <c r="C121" s="10">
        <f t="shared" si="6"/>
        <v>104</v>
      </c>
      <c r="D121" s="11">
        <f t="shared" si="5"/>
        <v>678.95831516667249</v>
      </c>
      <c r="E121" s="11">
        <f t="shared" si="7"/>
        <v>419.49579518453169</v>
      </c>
      <c r="F121" s="12">
        <f t="shared" si="8"/>
        <v>259.4625199821408</v>
      </c>
      <c r="G121" s="11">
        <f t="shared" si="9"/>
        <v>111606.08286256202</v>
      </c>
    </row>
    <row r="122" spans="3:7" x14ac:dyDescent="0.2">
      <c r="C122" s="10">
        <f t="shared" si="6"/>
        <v>105</v>
      </c>
      <c r="D122" s="11">
        <f t="shared" si="5"/>
        <v>678.95831516667249</v>
      </c>
      <c r="E122" s="11">
        <f t="shared" si="7"/>
        <v>418.52281073459864</v>
      </c>
      <c r="F122" s="12">
        <f t="shared" si="8"/>
        <v>260.43550443207386</v>
      </c>
      <c r="G122" s="11">
        <f t="shared" si="9"/>
        <v>111345.64735812995</v>
      </c>
    </row>
    <row r="123" spans="3:7" x14ac:dyDescent="0.2">
      <c r="C123" s="10">
        <f t="shared" si="6"/>
        <v>106</v>
      </c>
      <c r="D123" s="11">
        <f t="shared" si="5"/>
        <v>678.95831516667249</v>
      </c>
      <c r="E123" s="11">
        <f t="shared" si="7"/>
        <v>417.54617759297844</v>
      </c>
      <c r="F123" s="12">
        <f t="shared" si="8"/>
        <v>261.41213757369405</v>
      </c>
      <c r="G123" s="11">
        <f t="shared" si="9"/>
        <v>111084.23522055626</v>
      </c>
    </row>
    <row r="124" spans="3:7" x14ac:dyDescent="0.2">
      <c r="C124" s="10">
        <f t="shared" si="6"/>
        <v>107</v>
      </c>
      <c r="D124" s="11">
        <f t="shared" si="5"/>
        <v>678.95831516667249</v>
      </c>
      <c r="E124" s="11">
        <f t="shared" si="7"/>
        <v>416.56588207707711</v>
      </c>
      <c r="F124" s="12">
        <f t="shared" si="8"/>
        <v>262.39243308959539</v>
      </c>
      <c r="G124" s="11">
        <f t="shared" si="9"/>
        <v>110821.84278746667</v>
      </c>
    </row>
    <row r="125" spans="3:7" x14ac:dyDescent="0.2">
      <c r="C125" s="10">
        <f t="shared" si="6"/>
        <v>108</v>
      </c>
      <c r="D125" s="11">
        <f t="shared" si="5"/>
        <v>678.95831516667249</v>
      </c>
      <c r="E125" s="11">
        <f t="shared" si="7"/>
        <v>415.58191045299117</v>
      </c>
      <c r="F125" s="12">
        <f t="shared" si="8"/>
        <v>263.37640471368132</v>
      </c>
      <c r="G125" s="11">
        <f t="shared" si="9"/>
        <v>110558.46638275299</v>
      </c>
    </row>
    <row r="126" spans="3:7" x14ac:dyDescent="0.2">
      <c r="C126" s="10">
        <f t="shared" si="6"/>
        <v>109</v>
      </c>
      <c r="D126" s="11">
        <f t="shared" si="5"/>
        <v>678.95831516667249</v>
      </c>
      <c r="E126" s="11">
        <f t="shared" si="7"/>
        <v>414.59424893531485</v>
      </c>
      <c r="F126" s="12">
        <f t="shared" si="8"/>
        <v>264.36406623135764</v>
      </c>
      <c r="G126" s="11">
        <f t="shared" si="9"/>
        <v>110294.10231652163</v>
      </c>
    </row>
    <row r="127" spans="3:7" x14ac:dyDescent="0.2">
      <c r="C127" s="10">
        <f t="shared" si="6"/>
        <v>110</v>
      </c>
      <c r="D127" s="11">
        <f t="shared" si="5"/>
        <v>678.95831516667249</v>
      </c>
      <c r="E127" s="11">
        <f t="shared" si="7"/>
        <v>413.60288368694728</v>
      </c>
      <c r="F127" s="12">
        <f t="shared" si="8"/>
        <v>265.35543147972521</v>
      </c>
      <c r="G127" s="11">
        <f t="shared" si="9"/>
        <v>110028.74688504191</v>
      </c>
    </row>
    <row r="128" spans="3:7" x14ac:dyDescent="0.2">
      <c r="C128" s="10">
        <f t="shared" si="6"/>
        <v>111</v>
      </c>
      <c r="D128" s="11">
        <f t="shared" si="5"/>
        <v>678.95831516667249</v>
      </c>
      <c r="E128" s="11">
        <f t="shared" si="7"/>
        <v>412.60780081889834</v>
      </c>
      <c r="F128" s="12">
        <f t="shared" si="8"/>
        <v>266.35051434777415</v>
      </c>
      <c r="G128" s="11">
        <f t="shared" si="9"/>
        <v>109762.39637069413</v>
      </c>
    </row>
    <row r="129" spans="3:7" x14ac:dyDescent="0.2">
      <c r="C129" s="10">
        <f t="shared" si="6"/>
        <v>112</v>
      </c>
      <c r="D129" s="11">
        <f t="shared" si="5"/>
        <v>678.95831516667249</v>
      </c>
      <c r="E129" s="11">
        <f t="shared" si="7"/>
        <v>411.60898639009423</v>
      </c>
      <c r="F129" s="12">
        <f t="shared" si="8"/>
        <v>267.34932877657826</v>
      </c>
      <c r="G129" s="11">
        <f t="shared" si="9"/>
        <v>109495.04704191755</v>
      </c>
    </row>
    <row r="130" spans="3:7" x14ac:dyDescent="0.2">
      <c r="C130" s="10">
        <f t="shared" si="6"/>
        <v>113</v>
      </c>
      <c r="D130" s="11">
        <f t="shared" si="5"/>
        <v>678.95831516667249</v>
      </c>
      <c r="E130" s="11">
        <f t="shared" si="7"/>
        <v>410.60642640718208</v>
      </c>
      <c r="F130" s="12">
        <f t="shared" si="8"/>
        <v>268.35188875949041</v>
      </c>
      <c r="G130" s="11">
        <f t="shared" si="9"/>
        <v>109226.69515315807</v>
      </c>
    </row>
    <row r="131" spans="3:7" x14ac:dyDescent="0.2">
      <c r="C131" s="10">
        <f t="shared" si="6"/>
        <v>114</v>
      </c>
      <c r="D131" s="11">
        <f t="shared" si="5"/>
        <v>678.95831516667249</v>
      </c>
      <c r="E131" s="11">
        <f t="shared" si="7"/>
        <v>409.60010682433403</v>
      </c>
      <c r="F131" s="12">
        <f t="shared" si="8"/>
        <v>269.35820834233846</v>
      </c>
      <c r="G131" s="11">
        <f t="shared" si="9"/>
        <v>108957.33694481573</v>
      </c>
    </row>
    <row r="132" spans="3:7" x14ac:dyDescent="0.2">
      <c r="C132" s="10">
        <f t="shared" si="6"/>
        <v>115</v>
      </c>
      <c r="D132" s="11">
        <f t="shared" si="5"/>
        <v>678.95831516667249</v>
      </c>
      <c r="E132" s="11">
        <f t="shared" si="7"/>
        <v>408.5900135430503</v>
      </c>
      <c r="F132" s="12">
        <f t="shared" si="8"/>
        <v>270.36830162362219</v>
      </c>
      <c r="G132" s="11">
        <f t="shared" si="9"/>
        <v>108686.96864319211</v>
      </c>
    </row>
    <row r="133" spans="3:7" x14ac:dyDescent="0.2">
      <c r="C133" s="10">
        <f t="shared" si="6"/>
        <v>116</v>
      </c>
      <c r="D133" s="11">
        <f t="shared" si="5"/>
        <v>678.95831516667249</v>
      </c>
      <c r="E133" s="11">
        <f t="shared" si="7"/>
        <v>407.57613241196174</v>
      </c>
      <c r="F133" s="12">
        <f t="shared" si="8"/>
        <v>271.38218275471075</v>
      </c>
      <c r="G133" s="11">
        <f t="shared" si="9"/>
        <v>108415.58646043741</v>
      </c>
    </row>
    <row r="134" spans="3:7" x14ac:dyDescent="0.2">
      <c r="C134" s="10">
        <f t="shared" si="6"/>
        <v>117</v>
      </c>
      <c r="D134" s="11">
        <f t="shared" si="5"/>
        <v>678.95831516667249</v>
      </c>
      <c r="E134" s="11">
        <f t="shared" si="7"/>
        <v>406.55844922663164</v>
      </c>
      <c r="F134" s="12">
        <f t="shared" si="8"/>
        <v>272.39986594004085</v>
      </c>
      <c r="G134" s="11">
        <f t="shared" si="9"/>
        <v>108143.18659449737</v>
      </c>
    </row>
    <row r="135" spans="3:7" x14ac:dyDescent="0.2">
      <c r="C135" s="10">
        <f t="shared" si="6"/>
        <v>118</v>
      </c>
      <c r="D135" s="11">
        <f t="shared" si="5"/>
        <v>678.95831516667249</v>
      </c>
      <c r="E135" s="11">
        <f t="shared" si="7"/>
        <v>405.53694972935648</v>
      </c>
      <c r="F135" s="12">
        <f t="shared" si="8"/>
        <v>273.42136543731601</v>
      </c>
      <c r="G135" s="11">
        <f t="shared" si="9"/>
        <v>107869.76522906005</v>
      </c>
    </row>
    <row r="136" spans="3:7" x14ac:dyDescent="0.2">
      <c r="C136" s="10">
        <f t="shared" si="6"/>
        <v>119</v>
      </c>
      <c r="D136" s="11">
        <f t="shared" si="5"/>
        <v>678.95831516667249</v>
      </c>
      <c r="E136" s="11">
        <f t="shared" si="7"/>
        <v>404.51161960896656</v>
      </c>
      <c r="F136" s="12">
        <f t="shared" si="8"/>
        <v>274.44669555770594</v>
      </c>
      <c r="G136" s="11">
        <f t="shared" si="9"/>
        <v>107595.31853350234</v>
      </c>
    </row>
    <row r="137" spans="3:7" x14ac:dyDescent="0.2">
      <c r="C137" s="10">
        <f t="shared" si="6"/>
        <v>120</v>
      </c>
      <c r="D137" s="11">
        <f t="shared" si="5"/>
        <v>678.95831516667249</v>
      </c>
      <c r="E137" s="11">
        <f t="shared" si="7"/>
        <v>403.48244450062521</v>
      </c>
      <c r="F137" s="12">
        <f t="shared" si="8"/>
        <v>275.47587066604729</v>
      </c>
      <c r="G137" s="11">
        <f t="shared" si="9"/>
        <v>107319.84266283629</v>
      </c>
    </row>
    <row r="138" spans="3:7" x14ac:dyDescent="0.2">
      <c r="C138" s="10">
        <f t="shared" si="6"/>
        <v>121</v>
      </c>
      <c r="D138" s="11">
        <f t="shared" si="5"/>
        <v>678.95831516667249</v>
      </c>
      <c r="E138" s="11">
        <f t="shared" si="7"/>
        <v>402.44940998562754</v>
      </c>
      <c r="F138" s="12">
        <f t="shared" si="8"/>
        <v>276.50890518104495</v>
      </c>
      <c r="G138" s="11">
        <f t="shared" si="9"/>
        <v>107043.33375765524</v>
      </c>
    </row>
    <row r="139" spans="3:7" x14ac:dyDescent="0.2">
      <c r="C139" s="10">
        <f t="shared" si="6"/>
        <v>122</v>
      </c>
      <c r="D139" s="11">
        <f t="shared" si="5"/>
        <v>678.95831516667249</v>
      </c>
      <c r="E139" s="11">
        <f t="shared" si="7"/>
        <v>401.41250159119863</v>
      </c>
      <c r="F139" s="12">
        <f t="shared" si="8"/>
        <v>277.54581357547386</v>
      </c>
      <c r="G139" s="11">
        <f t="shared" si="9"/>
        <v>106765.78794407977</v>
      </c>
    </row>
    <row r="140" spans="3:7" x14ac:dyDescent="0.2">
      <c r="C140" s="10">
        <f t="shared" si="6"/>
        <v>123</v>
      </c>
      <c r="D140" s="11">
        <f t="shared" si="5"/>
        <v>678.95831516667249</v>
      </c>
      <c r="E140" s="11">
        <f t="shared" si="7"/>
        <v>400.37170479029061</v>
      </c>
      <c r="F140" s="12">
        <f t="shared" si="8"/>
        <v>278.58661037638188</v>
      </c>
      <c r="G140" s="11">
        <f t="shared" si="9"/>
        <v>106487.20133370339</v>
      </c>
    </row>
    <row r="141" spans="3:7" x14ac:dyDescent="0.2">
      <c r="C141" s="10">
        <f t="shared" si="6"/>
        <v>124</v>
      </c>
      <c r="D141" s="11">
        <f t="shared" si="5"/>
        <v>678.95831516667249</v>
      </c>
      <c r="E141" s="11">
        <f t="shared" si="7"/>
        <v>399.32700500137918</v>
      </c>
      <c r="F141" s="12">
        <f t="shared" si="8"/>
        <v>279.63131016529331</v>
      </c>
      <c r="G141" s="11">
        <f t="shared" si="9"/>
        <v>106207.57002353809</v>
      </c>
    </row>
    <row r="142" spans="3:7" x14ac:dyDescent="0.2">
      <c r="C142" s="10">
        <f t="shared" si="6"/>
        <v>125</v>
      </c>
      <c r="D142" s="11">
        <f t="shared" si="5"/>
        <v>678.95831516667249</v>
      </c>
      <c r="E142" s="11">
        <f t="shared" si="7"/>
        <v>398.27838758825936</v>
      </c>
      <c r="F142" s="12">
        <f t="shared" si="8"/>
        <v>280.67992757841313</v>
      </c>
      <c r="G142" s="11">
        <f t="shared" si="9"/>
        <v>105926.89009595968</v>
      </c>
    </row>
    <row r="143" spans="3:7" x14ac:dyDescent="0.2">
      <c r="C143" s="10">
        <f t="shared" si="6"/>
        <v>126</v>
      </c>
      <c r="D143" s="11">
        <f t="shared" si="5"/>
        <v>678.95831516667249</v>
      </c>
      <c r="E143" s="11">
        <f t="shared" si="7"/>
        <v>397.22583785984034</v>
      </c>
      <c r="F143" s="12">
        <f t="shared" si="8"/>
        <v>281.73247730683215</v>
      </c>
      <c r="G143" s="11">
        <f t="shared" si="9"/>
        <v>105645.15761865285</v>
      </c>
    </row>
    <row r="144" spans="3:7" x14ac:dyDescent="0.2">
      <c r="C144" s="10">
        <f t="shared" si="6"/>
        <v>127</v>
      </c>
      <c r="D144" s="11">
        <f t="shared" si="5"/>
        <v>678.95831516667249</v>
      </c>
      <c r="E144" s="11">
        <f t="shared" si="7"/>
        <v>396.16934106993978</v>
      </c>
      <c r="F144" s="12">
        <f t="shared" si="8"/>
        <v>282.78897409673272</v>
      </c>
      <c r="G144" s="11">
        <f t="shared" si="9"/>
        <v>105362.36864455612</v>
      </c>
    </row>
    <row r="145" spans="3:7" x14ac:dyDescent="0.2">
      <c r="C145" s="10">
        <f t="shared" si="6"/>
        <v>128</v>
      </c>
      <c r="D145" s="11">
        <f t="shared" si="5"/>
        <v>678.95831516667249</v>
      </c>
      <c r="E145" s="11">
        <f t="shared" si="7"/>
        <v>395.10888241707704</v>
      </c>
      <c r="F145" s="12">
        <f t="shared" si="8"/>
        <v>283.84943274959545</v>
      </c>
      <c r="G145" s="11">
        <f t="shared" si="9"/>
        <v>105078.51921180652</v>
      </c>
    </row>
    <row r="146" spans="3:7" x14ac:dyDescent="0.2">
      <c r="C146" s="10">
        <f t="shared" si="6"/>
        <v>129</v>
      </c>
      <c r="D146" s="11">
        <f t="shared" ref="D146:D209" si="10">IF(C146&gt;$D$13,"",PMT($D$11,$D$13,$D$7)*-1)</f>
        <v>678.95831516667249</v>
      </c>
      <c r="E146" s="11">
        <f t="shared" si="7"/>
        <v>394.04444704426606</v>
      </c>
      <c r="F146" s="12">
        <f t="shared" si="8"/>
        <v>284.91386812240643</v>
      </c>
      <c r="G146" s="11">
        <f t="shared" si="9"/>
        <v>104793.60534368412</v>
      </c>
    </row>
    <row r="147" spans="3:7" x14ac:dyDescent="0.2">
      <c r="C147" s="10">
        <f t="shared" ref="C147:C210" si="11">IF(OR(C146=$D$13,C146=""),"",IF(ISNUMBER(C146),C146+1,1))</f>
        <v>130</v>
      </c>
      <c r="D147" s="11">
        <f t="shared" si="10"/>
        <v>678.95831516667249</v>
      </c>
      <c r="E147" s="11">
        <f t="shared" ref="E147:E210" si="12">IF(C147&gt;$D$13,"",$D$11*G146)</f>
        <v>392.97602003880706</v>
      </c>
      <c r="F147" s="12">
        <f t="shared" ref="F147:F210" si="13">IF(C147&gt;$D$13,"",D147-E147)</f>
        <v>285.98229512786543</v>
      </c>
      <c r="G147" s="11">
        <f t="shared" ref="G147:G210" si="14">IF(C147&gt;$D$13,"",G146-F147)</f>
        <v>104507.62304855626</v>
      </c>
    </row>
    <row r="148" spans="3:7" x14ac:dyDescent="0.2">
      <c r="C148" s="10">
        <f t="shared" si="11"/>
        <v>131</v>
      </c>
      <c r="D148" s="11">
        <f t="shared" si="10"/>
        <v>678.95831516667249</v>
      </c>
      <c r="E148" s="11">
        <f t="shared" si="12"/>
        <v>391.90358643207759</v>
      </c>
      <c r="F148" s="12">
        <f t="shared" si="13"/>
        <v>287.0547287345949</v>
      </c>
      <c r="G148" s="11">
        <f t="shared" si="14"/>
        <v>104220.56831982166</v>
      </c>
    </row>
    <row r="149" spans="3:7" x14ac:dyDescent="0.2">
      <c r="C149" s="10">
        <f t="shared" si="11"/>
        <v>132</v>
      </c>
      <c r="D149" s="11">
        <f t="shared" si="10"/>
        <v>678.95831516667249</v>
      </c>
      <c r="E149" s="11">
        <f t="shared" si="12"/>
        <v>390.82713119932288</v>
      </c>
      <c r="F149" s="12">
        <f t="shared" si="13"/>
        <v>288.13118396734961</v>
      </c>
      <c r="G149" s="11">
        <f t="shared" si="14"/>
        <v>103932.43713585431</v>
      </c>
    </row>
    <row r="150" spans="3:7" x14ac:dyDescent="0.2">
      <c r="C150" s="10">
        <f t="shared" si="11"/>
        <v>133</v>
      </c>
      <c r="D150" s="11">
        <f t="shared" si="10"/>
        <v>678.95831516667249</v>
      </c>
      <c r="E150" s="11">
        <f t="shared" si="12"/>
        <v>389.74663925944537</v>
      </c>
      <c r="F150" s="12">
        <f t="shared" si="13"/>
        <v>289.21167590722712</v>
      </c>
      <c r="G150" s="11">
        <f t="shared" si="14"/>
        <v>103643.22545994709</v>
      </c>
    </row>
    <row r="151" spans="3:7" x14ac:dyDescent="0.2">
      <c r="C151" s="10">
        <f t="shared" si="11"/>
        <v>134</v>
      </c>
      <c r="D151" s="11">
        <f t="shared" si="10"/>
        <v>678.95831516667249</v>
      </c>
      <c r="E151" s="11">
        <f t="shared" si="12"/>
        <v>388.66209547479332</v>
      </c>
      <c r="F151" s="12">
        <f t="shared" si="13"/>
        <v>290.29621969187917</v>
      </c>
      <c r="G151" s="11">
        <f t="shared" si="14"/>
        <v>103352.92924025521</v>
      </c>
    </row>
    <row r="152" spans="3:7" x14ac:dyDescent="0.2">
      <c r="C152" s="10">
        <f t="shared" si="11"/>
        <v>135</v>
      </c>
      <c r="D152" s="11">
        <f t="shared" si="10"/>
        <v>678.95831516667249</v>
      </c>
      <c r="E152" s="11">
        <f t="shared" si="12"/>
        <v>387.57348465094879</v>
      </c>
      <c r="F152" s="12">
        <f t="shared" si="13"/>
        <v>291.38483051572371</v>
      </c>
      <c r="G152" s="11">
        <f t="shared" si="14"/>
        <v>103061.54440973948</v>
      </c>
    </row>
    <row r="153" spans="3:7" x14ac:dyDescent="0.2">
      <c r="C153" s="10">
        <f t="shared" si="11"/>
        <v>136</v>
      </c>
      <c r="D153" s="11">
        <f t="shared" si="10"/>
        <v>678.95831516667249</v>
      </c>
      <c r="E153" s="11">
        <f t="shared" si="12"/>
        <v>386.4807915365148</v>
      </c>
      <c r="F153" s="12">
        <f t="shared" si="13"/>
        <v>292.47752363015769</v>
      </c>
      <c r="G153" s="11">
        <f t="shared" si="14"/>
        <v>102769.06688610931</v>
      </c>
    </row>
    <row r="154" spans="3:7" x14ac:dyDescent="0.2">
      <c r="C154" s="10">
        <f t="shared" si="11"/>
        <v>137</v>
      </c>
      <c r="D154" s="11">
        <f t="shared" si="10"/>
        <v>678.95831516667249</v>
      </c>
      <c r="E154" s="11">
        <f t="shared" si="12"/>
        <v>385.38400082290173</v>
      </c>
      <c r="F154" s="12">
        <f t="shared" si="13"/>
        <v>293.57431434377077</v>
      </c>
      <c r="G154" s="11">
        <f t="shared" si="14"/>
        <v>102475.49257176554</v>
      </c>
    </row>
    <row r="155" spans="3:7" x14ac:dyDescent="0.2">
      <c r="C155" s="10">
        <f t="shared" si="11"/>
        <v>138</v>
      </c>
      <c r="D155" s="11">
        <f t="shared" si="10"/>
        <v>678.95831516667249</v>
      </c>
      <c r="E155" s="11">
        <f t="shared" si="12"/>
        <v>384.28309714411262</v>
      </c>
      <c r="F155" s="12">
        <f t="shared" si="13"/>
        <v>294.67521802255987</v>
      </c>
      <c r="G155" s="11">
        <f t="shared" si="14"/>
        <v>102180.81735374298</v>
      </c>
    </row>
    <row r="156" spans="3:7" x14ac:dyDescent="0.2">
      <c r="C156" s="10">
        <f t="shared" si="11"/>
        <v>139</v>
      </c>
      <c r="D156" s="11">
        <f t="shared" si="10"/>
        <v>678.95831516667249</v>
      </c>
      <c r="E156" s="11">
        <f t="shared" si="12"/>
        <v>383.17806507652801</v>
      </c>
      <c r="F156" s="12">
        <f t="shared" si="13"/>
        <v>295.78025009014448</v>
      </c>
      <c r="G156" s="11">
        <f t="shared" si="14"/>
        <v>101885.03710365284</v>
      </c>
    </row>
    <row r="157" spans="3:7" x14ac:dyDescent="0.2">
      <c r="C157" s="10">
        <f t="shared" si="11"/>
        <v>140</v>
      </c>
      <c r="D157" s="11">
        <f t="shared" si="10"/>
        <v>678.95831516667249</v>
      </c>
      <c r="E157" s="11">
        <f t="shared" si="12"/>
        <v>382.06888913869</v>
      </c>
      <c r="F157" s="12">
        <f t="shared" si="13"/>
        <v>296.88942602798249</v>
      </c>
      <c r="G157" s="11">
        <f t="shared" si="14"/>
        <v>101588.14767762486</v>
      </c>
    </row>
    <row r="158" spans="3:7" x14ac:dyDescent="0.2">
      <c r="C158" s="10">
        <f t="shared" si="11"/>
        <v>141</v>
      </c>
      <c r="D158" s="11">
        <f t="shared" si="10"/>
        <v>678.95831516667249</v>
      </c>
      <c r="E158" s="11">
        <f t="shared" si="12"/>
        <v>380.95555379108509</v>
      </c>
      <c r="F158" s="12">
        <f t="shared" si="13"/>
        <v>298.0027613755874</v>
      </c>
      <c r="G158" s="11">
        <f t="shared" si="14"/>
        <v>101290.14491624928</v>
      </c>
    </row>
    <row r="159" spans="3:7" x14ac:dyDescent="0.2">
      <c r="C159" s="10">
        <f t="shared" si="11"/>
        <v>142</v>
      </c>
      <c r="D159" s="11">
        <f t="shared" si="10"/>
        <v>678.95831516667249</v>
      </c>
      <c r="E159" s="11">
        <f t="shared" si="12"/>
        <v>379.83804343592669</v>
      </c>
      <c r="F159" s="12">
        <f t="shared" si="13"/>
        <v>299.1202717307458</v>
      </c>
      <c r="G159" s="11">
        <f t="shared" si="14"/>
        <v>100991.02464451853</v>
      </c>
    </row>
    <row r="160" spans="3:7" x14ac:dyDescent="0.2">
      <c r="C160" s="10">
        <f t="shared" si="11"/>
        <v>143</v>
      </c>
      <c r="D160" s="11">
        <f t="shared" si="10"/>
        <v>678.95831516667249</v>
      </c>
      <c r="E160" s="11">
        <f t="shared" si="12"/>
        <v>378.71634241693641</v>
      </c>
      <c r="F160" s="12">
        <f t="shared" si="13"/>
        <v>300.24197274973608</v>
      </c>
      <c r="G160" s="11">
        <f t="shared" si="14"/>
        <v>100690.7826717688</v>
      </c>
    </row>
    <row r="161" spans="3:7" x14ac:dyDescent="0.2">
      <c r="C161" s="10">
        <f t="shared" si="11"/>
        <v>144</v>
      </c>
      <c r="D161" s="11">
        <f t="shared" si="10"/>
        <v>678.95831516667249</v>
      </c>
      <c r="E161" s="11">
        <f t="shared" si="12"/>
        <v>377.59043501912493</v>
      </c>
      <c r="F161" s="12">
        <f t="shared" si="13"/>
        <v>301.36788014754757</v>
      </c>
      <c r="G161" s="11">
        <f t="shared" si="14"/>
        <v>100389.41479162125</v>
      </c>
    </row>
    <row r="162" spans="3:7" x14ac:dyDescent="0.2">
      <c r="C162" s="10">
        <f t="shared" si="11"/>
        <v>145</v>
      </c>
      <c r="D162" s="11">
        <f t="shared" si="10"/>
        <v>678.95831516667249</v>
      </c>
      <c r="E162" s="11">
        <f t="shared" si="12"/>
        <v>376.46030546857168</v>
      </c>
      <c r="F162" s="12">
        <f t="shared" si="13"/>
        <v>302.49800969810082</v>
      </c>
      <c r="G162" s="11">
        <f t="shared" si="14"/>
        <v>100086.91678192315</v>
      </c>
    </row>
    <row r="163" spans="3:7" x14ac:dyDescent="0.2">
      <c r="C163" s="10">
        <f t="shared" si="11"/>
        <v>146</v>
      </c>
      <c r="D163" s="11">
        <f t="shared" si="10"/>
        <v>678.95831516667249</v>
      </c>
      <c r="E163" s="11">
        <f t="shared" si="12"/>
        <v>375.32593793220383</v>
      </c>
      <c r="F163" s="12">
        <f t="shared" si="13"/>
        <v>303.63237723446866</v>
      </c>
      <c r="G163" s="11">
        <f t="shared" si="14"/>
        <v>99783.284404688689</v>
      </c>
    </row>
    <row r="164" spans="3:7" x14ac:dyDescent="0.2">
      <c r="C164" s="10">
        <f t="shared" si="11"/>
        <v>147</v>
      </c>
      <c r="D164" s="11">
        <f t="shared" si="10"/>
        <v>678.95831516667249</v>
      </c>
      <c r="E164" s="11">
        <f t="shared" si="12"/>
        <v>374.18731651757463</v>
      </c>
      <c r="F164" s="12">
        <f t="shared" si="13"/>
        <v>304.77099864909786</v>
      </c>
      <c r="G164" s="11">
        <f t="shared" si="14"/>
        <v>99478.513406039594</v>
      </c>
    </row>
    <row r="165" spans="3:7" x14ac:dyDescent="0.2">
      <c r="C165" s="10">
        <f t="shared" si="11"/>
        <v>148</v>
      </c>
      <c r="D165" s="11">
        <f t="shared" si="10"/>
        <v>678.95831516667249</v>
      </c>
      <c r="E165" s="11">
        <f t="shared" si="12"/>
        <v>373.04442527264052</v>
      </c>
      <c r="F165" s="12">
        <f t="shared" si="13"/>
        <v>305.91388989403197</v>
      </c>
      <c r="G165" s="11">
        <f t="shared" si="14"/>
        <v>99172.599516145565</v>
      </c>
    </row>
    <row r="166" spans="3:7" x14ac:dyDescent="0.2">
      <c r="C166" s="10">
        <f t="shared" si="11"/>
        <v>149</v>
      </c>
      <c r="D166" s="11">
        <f t="shared" si="10"/>
        <v>678.95831516667249</v>
      </c>
      <c r="E166" s="11">
        <f t="shared" si="12"/>
        <v>371.89724818553793</v>
      </c>
      <c r="F166" s="12">
        <f t="shared" si="13"/>
        <v>307.06106698113456</v>
      </c>
      <c r="G166" s="11">
        <f t="shared" si="14"/>
        <v>98865.538449164436</v>
      </c>
    </row>
    <row r="167" spans="3:7" x14ac:dyDescent="0.2">
      <c r="C167" s="10">
        <f t="shared" si="11"/>
        <v>150</v>
      </c>
      <c r="D167" s="11">
        <f t="shared" si="10"/>
        <v>678.95831516667249</v>
      </c>
      <c r="E167" s="11">
        <f t="shared" si="12"/>
        <v>370.74576918435872</v>
      </c>
      <c r="F167" s="12">
        <f t="shared" si="13"/>
        <v>308.21254598231377</v>
      </c>
      <c r="G167" s="11">
        <f t="shared" si="14"/>
        <v>98557.325903182122</v>
      </c>
    </row>
    <row r="168" spans="3:7" x14ac:dyDescent="0.2">
      <c r="C168" s="10">
        <f t="shared" si="11"/>
        <v>151</v>
      </c>
      <c r="D168" s="11">
        <f t="shared" si="10"/>
        <v>678.95831516667249</v>
      </c>
      <c r="E168" s="11">
        <f t="shared" si="12"/>
        <v>369.5899721369251</v>
      </c>
      <c r="F168" s="12">
        <f t="shared" si="13"/>
        <v>309.36834302974739</v>
      </c>
      <c r="G168" s="11">
        <f t="shared" si="14"/>
        <v>98247.957560152368</v>
      </c>
    </row>
    <row r="169" spans="3:7" x14ac:dyDescent="0.2">
      <c r="C169" s="10">
        <f t="shared" si="11"/>
        <v>152</v>
      </c>
      <c r="D169" s="11">
        <f t="shared" si="10"/>
        <v>678.95831516667249</v>
      </c>
      <c r="E169" s="11">
        <f t="shared" si="12"/>
        <v>368.42984085056355</v>
      </c>
      <c r="F169" s="12">
        <f t="shared" si="13"/>
        <v>310.52847431610894</v>
      </c>
      <c r="G169" s="11">
        <f t="shared" si="14"/>
        <v>97937.429085836266</v>
      </c>
    </row>
    <row r="170" spans="3:7" x14ac:dyDescent="0.2">
      <c r="C170" s="10">
        <f t="shared" si="11"/>
        <v>153</v>
      </c>
      <c r="D170" s="11">
        <f t="shared" si="10"/>
        <v>678.95831516667249</v>
      </c>
      <c r="E170" s="11">
        <f t="shared" si="12"/>
        <v>367.26535907187815</v>
      </c>
      <c r="F170" s="12">
        <f t="shared" si="13"/>
        <v>311.69295609479434</v>
      </c>
      <c r="G170" s="11">
        <f t="shared" si="14"/>
        <v>97625.736129741475</v>
      </c>
    </row>
    <row r="171" spans="3:7" x14ac:dyDescent="0.2">
      <c r="C171" s="10">
        <f t="shared" si="11"/>
        <v>154</v>
      </c>
      <c r="D171" s="11">
        <f t="shared" si="10"/>
        <v>678.95831516667249</v>
      </c>
      <c r="E171" s="11">
        <f t="shared" si="12"/>
        <v>366.09651048652273</v>
      </c>
      <c r="F171" s="12">
        <f t="shared" si="13"/>
        <v>312.86180468014976</v>
      </c>
      <c r="G171" s="11">
        <f t="shared" si="14"/>
        <v>97312.874325061319</v>
      </c>
    </row>
    <row r="172" spans="3:7" x14ac:dyDescent="0.2">
      <c r="C172" s="10">
        <f t="shared" si="11"/>
        <v>155</v>
      </c>
      <c r="D172" s="11">
        <f t="shared" si="10"/>
        <v>678.95831516667249</v>
      </c>
      <c r="E172" s="11">
        <f t="shared" si="12"/>
        <v>364.92327871897214</v>
      </c>
      <c r="F172" s="12">
        <f t="shared" si="13"/>
        <v>314.03503644770035</v>
      </c>
      <c r="G172" s="11">
        <f t="shared" si="14"/>
        <v>96998.839288613613</v>
      </c>
    </row>
    <row r="173" spans="3:7" x14ac:dyDescent="0.2">
      <c r="C173" s="10">
        <f t="shared" si="11"/>
        <v>156</v>
      </c>
      <c r="D173" s="11">
        <f t="shared" si="10"/>
        <v>678.95831516667249</v>
      </c>
      <c r="E173" s="11">
        <f t="shared" si="12"/>
        <v>363.74564733229329</v>
      </c>
      <c r="F173" s="12">
        <f t="shared" si="13"/>
        <v>315.2126678343792</v>
      </c>
      <c r="G173" s="11">
        <f t="shared" si="14"/>
        <v>96683.626620779236</v>
      </c>
    </row>
    <row r="174" spans="3:7" x14ac:dyDescent="0.2">
      <c r="C174" s="10">
        <f t="shared" si="11"/>
        <v>157</v>
      </c>
      <c r="D174" s="11">
        <f t="shared" si="10"/>
        <v>678.95831516667249</v>
      </c>
      <c r="E174" s="11">
        <f t="shared" si="12"/>
        <v>362.5635998279144</v>
      </c>
      <c r="F174" s="12">
        <f t="shared" si="13"/>
        <v>316.39471533875809</v>
      </c>
      <c r="G174" s="11">
        <f t="shared" si="14"/>
        <v>96367.23190544048</v>
      </c>
    </row>
    <row r="175" spans="3:7" x14ac:dyDescent="0.2">
      <c r="C175" s="10">
        <f t="shared" si="11"/>
        <v>158</v>
      </c>
      <c r="D175" s="11">
        <f t="shared" si="10"/>
        <v>678.95831516667249</v>
      </c>
      <c r="E175" s="11">
        <f t="shared" si="12"/>
        <v>361.37711964539409</v>
      </c>
      <c r="F175" s="12">
        <f t="shared" si="13"/>
        <v>317.5811955212784</v>
      </c>
      <c r="G175" s="11">
        <f t="shared" si="14"/>
        <v>96049.650709919195</v>
      </c>
    </row>
    <row r="176" spans="3:7" x14ac:dyDescent="0.2">
      <c r="C176" s="10">
        <f t="shared" si="11"/>
        <v>159</v>
      </c>
      <c r="D176" s="11">
        <f t="shared" si="10"/>
        <v>678.95831516667249</v>
      </c>
      <c r="E176" s="11">
        <f t="shared" si="12"/>
        <v>360.18619016218929</v>
      </c>
      <c r="F176" s="12">
        <f t="shared" si="13"/>
        <v>318.7721250044832</v>
      </c>
      <c r="G176" s="11">
        <f t="shared" si="14"/>
        <v>95730.87858491471</v>
      </c>
    </row>
    <row r="177" spans="3:7" x14ac:dyDescent="0.2">
      <c r="C177" s="10">
        <f t="shared" si="11"/>
        <v>160</v>
      </c>
      <c r="D177" s="11">
        <f t="shared" si="10"/>
        <v>678.95831516667249</v>
      </c>
      <c r="E177" s="11">
        <f t="shared" si="12"/>
        <v>358.99079469342252</v>
      </c>
      <c r="F177" s="12">
        <f t="shared" si="13"/>
        <v>319.96752047324998</v>
      </c>
      <c r="G177" s="11">
        <f t="shared" si="14"/>
        <v>95410.911064441461</v>
      </c>
    </row>
    <row r="178" spans="3:7" x14ac:dyDescent="0.2">
      <c r="C178" s="10">
        <f t="shared" si="11"/>
        <v>161</v>
      </c>
      <c r="D178" s="11">
        <f t="shared" si="10"/>
        <v>678.95831516667249</v>
      </c>
      <c r="E178" s="11">
        <f t="shared" si="12"/>
        <v>357.79091649164786</v>
      </c>
      <c r="F178" s="12">
        <f t="shared" si="13"/>
        <v>321.16739867502463</v>
      </c>
      <c r="G178" s="11">
        <f t="shared" si="14"/>
        <v>95089.743665766437</v>
      </c>
    </row>
    <row r="179" spans="3:7" x14ac:dyDescent="0.2">
      <c r="C179" s="10">
        <f t="shared" si="11"/>
        <v>162</v>
      </c>
      <c r="D179" s="11">
        <f t="shared" si="10"/>
        <v>678.95831516667249</v>
      </c>
      <c r="E179" s="11">
        <f t="shared" si="12"/>
        <v>356.58653874661655</v>
      </c>
      <c r="F179" s="12">
        <f t="shared" si="13"/>
        <v>322.37177642005594</v>
      </c>
      <c r="G179" s="11">
        <f t="shared" si="14"/>
        <v>94767.371889346381</v>
      </c>
    </row>
    <row r="180" spans="3:7" x14ac:dyDescent="0.2">
      <c r="C180" s="10">
        <f t="shared" si="11"/>
        <v>163</v>
      </c>
      <c r="D180" s="11">
        <f t="shared" si="10"/>
        <v>678.95831516667249</v>
      </c>
      <c r="E180" s="11">
        <f t="shared" si="12"/>
        <v>355.37764458504137</v>
      </c>
      <c r="F180" s="12">
        <f t="shared" si="13"/>
        <v>323.58067058163113</v>
      </c>
      <c r="G180" s="11">
        <f t="shared" si="14"/>
        <v>94443.791218764745</v>
      </c>
    </row>
    <row r="181" spans="3:7" x14ac:dyDescent="0.2">
      <c r="C181" s="10">
        <f t="shared" si="11"/>
        <v>164</v>
      </c>
      <c r="D181" s="11">
        <f t="shared" si="10"/>
        <v>678.95831516667249</v>
      </c>
      <c r="E181" s="11">
        <f t="shared" si="12"/>
        <v>354.16421707036022</v>
      </c>
      <c r="F181" s="12">
        <f t="shared" si="13"/>
        <v>324.79409809631227</v>
      </c>
      <c r="G181" s="11">
        <f t="shared" si="14"/>
        <v>94118.997120668428</v>
      </c>
    </row>
    <row r="182" spans="3:7" x14ac:dyDescent="0.2">
      <c r="C182" s="10">
        <f t="shared" si="11"/>
        <v>165</v>
      </c>
      <c r="D182" s="11">
        <f t="shared" si="10"/>
        <v>678.95831516667249</v>
      </c>
      <c r="E182" s="11">
        <f t="shared" si="12"/>
        <v>352.9462392024991</v>
      </c>
      <c r="F182" s="12">
        <f t="shared" si="13"/>
        <v>326.01207596417339</v>
      </c>
      <c r="G182" s="11">
        <f t="shared" si="14"/>
        <v>93792.985044704255</v>
      </c>
    </row>
    <row r="183" spans="3:7" x14ac:dyDescent="0.2">
      <c r="C183" s="10">
        <f t="shared" si="11"/>
        <v>166</v>
      </c>
      <c r="D183" s="11">
        <f t="shared" si="10"/>
        <v>678.95831516667249</v>
      </c>
      <c r="E183" s="11">
        <f t="shared" si="12"/>
        <v>351.72369391763345</v>
      </c>
      <c r="F183" s="12">
        <f t="shared" si="13"/>
        <v>327.23462124903904</v>
      </c>
      <c r="G183" s="11">
        <f t="shared" si="14"/>
        <v>93465.750423455218</v>
      </c>
    </row>
    <row r="184" spans="3:7" x14ac:dyDescent="0.2">
      <c r="C184" s="10">
        <f t="shared" si="11"/>
        <v>167</v>
      </c>
      <c r="D184" s="11">
        <f t="shared" si="10"/>
        <v>678.95831516667249</v>
      </c>
      <c r="E184" s="11">
        <f t="shared" si="12"/>
        <v>350.49656408794959</v>
      </c>
      <c r="F184" s="12">
        <f t="shared" si="13"/>
        <v>328.4617510787229</v>
      </c>
      <c r="G184" s="11">
        <f t="shared" si="14"/>
        <v>93137.288672376497</v>
      </c>
    </row>
    <row r="185" spans="3:7" x14ac:dyDescent="0.2">
      <c r="C185" s="10">
        <f t="shared" si="11"/>
        <v>168</v>
      </c>
      <c r="D185" s="11">
        <f t="shared" si="10"/>
        <v>678.95831516667249</v>
      </c>
      <c r="E185" s="11">
        <f t="shared" si="12"/>
        <v>349.2648325214044</v>
      </c>
      <c r="F185" s="12">
        <f t="shared" si="13"/>
        <v>329.69348264526809</v>
      </c>
      <c r="G185" s="11">
        <f t="shared" si="14"/>
        <v>92807.595189731233</v>
      </c>
    </row>
    <row r="186" spans="3:7" x14ac:dyDescent="0.2">
      <c r="C186" s="10">
        <f t="shared" si="11"/>
        <v>169</v>
      </c>
      <c r="D186" s="11">
        <f t="shared" si="10"/>
        <v>678.95831516667249</v>
      </c>
      <c r="E186" s="11">
        <f t="shared" si="12"/>
        <v>348.02848196148472</v>
      </c>
      <c r="F186" s="12">
        <f t="shared" si="13"/>
        <v>330.92983320518778</v>
      </c>
      <c r="G186" s="11">
        <f t="shared" si="14"/>
        <v>92476.665356526049</v>
      </c>
    </row>
    <row r="187" spans="3:7" x14ac:dyDescent="0.2">
      <c r="C187" s="10">
        <f t="shared" si="11"/>
        <v>170</v>
      </c>
      <c r="D187" s="11">
        <f t="shared" si="10"/>
        <v>678.95831516667249</v>
      </c>
      <c r="E187" s="11">
        <f t="shared" si="12"/>
        <v>346.78749508696529</v>
      </c>
      <c r="F187" s="12">
        <f t="shared" si="13"/>
        <v>332.1708200797072</v>
      </c>
      <c r="G187" s="11">
        <f t="shared" si="14"/>
        <v>92144.494536446349</v>
      </c>
    </row>
    <row r="188" spans="3:7" x14ac:dyDescent="0.2">
      <c r="C188" s="10">
        <f t="shared" si="11"/>
        <v>171</v>
      </c>
      <c r="D188" s="11">
        <f t="shared" si="10"/>
        <v>678.95831516667249</v>
      </c>
      <c r="E188" s="11">
        <f t="shared" si="12"/>
        <v>345.54185451166643</v>
      </c>
      <c r="F188" s="12">
        <f t="shared" si="13"/>
        <v>333.41646065500606</v>
      </c>
      <c r="G188" s="11">
        <f t="shared" si="14"/>
        <v>91811.078075791345</v>
      </c>
    </row>
    <row r="189" spans="3:7" x14ac:dyDescent="0.2">
      <c r="C189" s="10">
        <f t="shared" si="11"/>
        <v>172</v>
      </c>
      <c r="D189" s="11">
        <f t="shared" si="10"/>
        <v>678.95831516667249</v>
      </c>
      <c r="E189" s="11">
        <f t="shared" si="12"/>
        <v>344.29154278421021</v>
      </c>
      <c r="F189" s="12">
        <f t="shared" si="13"/>
        <v>334.66677238246228</v>
      </c>
      <c r="G189" s="11">
        <f t="shared" si="14"/>
        <v>91476.41130340888</v>
      </c>
    </row>
    <row r="190" spans="3:7" x14ac:dyDescent="0.2">
      <c r="C190" s="10">
        <f t="shared" si="11"/>
        <v>173</v>
      </c>
      <c r="D190" s="11">
        <f t="shared" si="10"/>
        <v>678.95831516667249</v>
      </c>
      <c r="E190" s="11">
        <f t="shared" si="12"/>
        <v>343.03654238777597</v>
      </c>
      <c r="F190" s="12">
        <f t="shared" si="13"/>
        <v>335.92177277889652</v>
      </c>
      <c r="G190" s="11">
        <f t="shared" si="14"/>
        <v>91140.489530629988</v>
      </c>
    </row>
    <row r="191" spans="3:7" x14ac:dyDescent="0.2">
      <c r="C191" s="10">
        <f t="shared" si="11"/>
        <v>174</v>
      </c>
      <c r="D191" s="11">
        <f t="shared" si="10"/>
        <v>678.95831516667249</v>
      </c>
      <c r="E191" s="11">
        <f t="shared" si="12"/>
        <v>341.77683573985519</v>
      </c>
      <c r="F191" s="12">
        <f t="shared" si="13"/>
        <v>337.1814794268173</v>
      </c>
      <c r="G191" s="11">
        <f t="shared" si="14"/>
        <v>90803.308051203174</v>
      </c>
    </row>
    <row r="192" spans="3:7" x14ac:dyDescent="0.2">
      <c r="C192" s="10">
        <f t="shared" si="11"/>
        <v>175</v>
      </c>
      <c r="D192" s="11">
        <f t="shared" si="10"/>
        <v>678.95831516667249</v>
      </c>
      <c r="E192" s="11">
        <f t="shared" si="12"/>
        <v>340.51240519200462</v>
      </c>
      <c r="F192" s="12">
        <f t="shared" si="13"/>
        <v>338.44590997466787</v>
      </c>
      <c r="G192" s="11">
        <f t="shared" si="14"/>
        <v>90464.862141228499</v>
      </c>
    </row>
    <row r="193" spans="3:7" x14ac:dyDescent="0.2">
      <c r="C193" s="10">
        <f t="shared" si="11"/>
        <v>176</v>
      </c>
      <c r="D193" s="11">
        <f t="shared" si="10"/>
        <v>678.95831516667249</v>
      </c>
      <c r="E193" s="11">
        <f t="shared" si="12"/>
        <v>339.24323302959965</v>
      </c>
      <c r="F193" s="12">
        <f t="shared" si="13"/>
        <v>339.71508213707284</v>
      </c>
      <c r="G193" s="11">
        <f t="shared" si="14"/>
        <v>90125.147059091425</v>
      </c>
    </row>
    <row r="194" spans="3:7" x14ac:dyDescent="0.2">
      <c r="C194" s="10">
        <f t="shared" si="11"/>
        <v>177</v>
      </c>
      <c r="D194" s="11">
        <f t="shared" si="10"/>
        <v>678.95831516667249</v>
      </c>
      <c r="E194" s="11">
        <f t="shared" si="12"/>
        <v>337.96930147158565</v>
      </c>
      <c r="F194" s="12">
        <f t="shared" si="13"/>
        <v>340.98901369508684</v>
      </c>
      <c r="G194" s="11">
        <f t="shared" si="14"/>
        <v>89784.15804539634</v>
      </c>
    </row>
    <row r="195" spans="3:7" x14ac:dyDescent="0.2">
      <c r="C195" s="10">
        <f t="shared" si="11"/>
        <v>178</v>
      </c>
      <c r="D195" s="11">
        <f t="shared" si="10"/>
        <v>678.95831516667249</v>
      </c>
      <c r="E195" s="11">
        <f t="shared" si="12"/>
        <v>336.69059267022908</v>
      </c>
      <c r="F195" s="12">
        <f t="shared" si="13"/>
        <v>342.26772249644341</v>
      </c>
      <c r="G195" s="11">
        <f t="shared" si="14"/>
        <v>89441.890322899897</v>
      </c>
    </row>
    <row r="196" spans="3:7" x14ac:dyDescent="0.2">
      <c r="C196" s="10">
        <f t="shared" si="11"/>
        <v>179</v>
      </c>
      <c r="D196" s="11">
        <f t="shared" si="10"/>
        <v>678.95831516667249</v>
      </c>
      <c r="E196" s="11">
        <f t="shared" si="12"/>
        <v>335.40708871086747</v>
      </c>
      <c r="F196" s="12">
        <f t="shared" si="13"/>
        <v>343.55122645580502</v>
      </c>
      <c r="G196" s="11">
        <f t="shared" si="14"/>
        <v>89098.339096444091</v>
      </c>
    </row>
    <row r="197" spans="3:7" x14ac:dyDescent="0.2">
      <c r="C197" s="10">
        <f t="shared" si="11"/>
        <v>180</v>
      </c>
      <c r="D197" s="11">
        <f t="shared" si="10"/>
        <v>678.95831516667249</v>
      </c>
      <c r="E197" s="11">
        <f t="shared" si="12"/>
        <v>334.11877161165825</v>
      </c>
      <c r="F197" s="12">
        <f t="shared" si="13"/>
        <v>344.83954355501425</v>
      </c>
      <c r="G197" s="11">
        <f t="shared" si="14"/>
        <v>88753.499552889072</v>
      </c>
    </row>
    <row r="198" spans="3:7" x14ac:dyDescent="0.2">
      <c r="C198" s="10">
        <f t="shared" si="11"/>
        <v>181</v>
      </c>
      <c r="D198" s="11">
        <f t="shared" si="10"/>
        <v>678.95831516667249</v>
      </c>
      <c r="E198" s="11">
        <f t="shared" si="12"/>
        <v>332.82562332332691</v>
      </c>
      <c r="F198" s="12">
        <f t="shared" si="13"/>
        <v>346.13269184334558</v>
      </c>
      <c r="G198" s="11">
        <f t="shared" si="14"/>
        <v>88407.366861045724</v>
      </c>
    </row>
    <row r="199" spans="3:7" x14ac:dyDescent="0.2">
      <c r="C199" s="10">
        <f t="shared" si="11"/>
        <v>182</v>
      </c>
      <c r="D199" s="11">
        <f t="shared" si="10"/>
        <v>678.95831516667249</v>
      </c>
      <c r="E199" s="11">
        <f t="shared" si="12"/>
        <v>331.52762572891442</v>
      </c>
      <c r="F199" s="12">
        <f t="shared" si="13"/>
        <v>347.43068943775808</v>
      </c>
      <c r="G199" s="11">
        <f t="shared" si="14"/>
        <v>88059.936171607973</v>
      </c>
    </row>
    <row r="200" spans="3:7" x14ac:dyDescent="0.2">
      <c r="C200" s="10">
        <f t="shared" si="11"/>
        <v>183</v>
      </c>
      <c r="D200" s="11">
        <f t="shared" si="10"/>
        <v>678.95831516667249</v>
      </c>
      <c r="E200" s="11">
        <f t="shared" si="12"/>
        <v>330.22476064352287</v>
      </c>
      <c r="F200" s="12">
        <f t="shared" si="13"/>
        <v>348.73355452314962</v>
      </c>
      <c r="G200" s="11">
        <f t="shared" si="14"/>
        <v>87711.202617084826</v>
      </c>
    </row>
    <row r="201" spans="3:7" x14ac:dyDescent="0.2">
      <c r="C201" s="10">
        <f t="shared" si="11"/>
        <v>184</v>
      </c>
      <c r="D201" s="11">
        <f t="shared" si="10"/>
        <v>678.95831516667249</v>
      </c>
      <c r="E201" s="11">
        <f t="shared" si="12"/>
        <v>328.91700981406109</v>
      </c>
      <c r="F201" s="12">
        <f t="shared" si="13"/>
        <v>350.0413053526114</v>
      </c>
      <c r="G201" s="11">
        <f t="shared" si="14"/>
        <v>87361.161311732212</v>
      </c>
    </row>
    <row r="202" spans="3:7" x14ac:dyDescent="0.2">
      <c r="C202" s="10">
        <f t="shared" si="11"/>
        <v>185</v>
      </c>
      <c r="D202" s="11">
        <f t="shared" si="10"/>
        <v>678.95831516667249</v>
      </c>
      <c r="E202" s="11">
        <f t="shared" si="12"/>
        <v>327.6043549189888</v>
      </c>
      <c r="F202" s="12">
        <f t="shared" si="13"/>
        <v>351.35396024768369</v>
      </c>
      <c r="G202" s="11">
        <f t="shared" si="14"/>
        <v>87009.807351484531</v>
      </c>
    </row>
    <row r="203" spans="3:7" x14ac:dyDescent="0.2">
      <c r="C203" s="10">
        <f t="shared" si="11"/>
        <v>186</v>
      </c>
      <c r="D203" s="11">
        <f t="shared" si="10"/>
        <v>678.95831516667249</v>
      </c>
      <c r="E203" s="11">
        <f t="shared" si="12"/>
        <v>326.28677756806002</v>
      </c>
      <c r="F203" s="12">
        <f t="shared" si="13"/>
        <v>352.67153759861247</v>
      </c>
      <c r="G203" s="11">
        <f t="shared" si="14"/>
        <v>86657.135813885921</v>
      </c>
    </row>
    <row r="204" spans="3:7" x14ac:dyDescent="0.2">
      <c r="C204" s="10">
        <f t="shared" si="11"/>
        <v>187</v>
      </c>
      <c r="D204" s="11">
        <f t="shared" si="10"/>
        <v>678.95831516667249</v>
      </c>
      <c r="E204" s="11">
        <f t="shared" si="12"/>
        <v>324.96425930206527</v>
      </c>
      <c r="F204" s="12">
        <f t="shared" si="13"/>
        <v>353.99405586460722</v>
      </c>
      <c r="G204" s="11">
        <f t="shared" si="14"/>
        <v>86303.141758021316</v>
      </c>
    </row>
    <row r="205" spans="3:7" x14ac:dyDescent="0.2">
      <c r="C205" s="10">
        <f t="shared" si="11"/>
        <v>188</v>
      </c>
      <c r="D205" s="11">
        <f t="shared" si="10"/>
        <v>678.95831516667249</v>
      </c>
      <c r="E205" s="11">
        <f t="shared" si="12"/>
        <v>323.63678159257302</v>
      </c>
      <c r="F205" s="12">
        <f t="shared" si="13"/>
        <v>355.32153357409948</v>
      </c>
      <c r="G205" s="11">
        <f t="shared" si="14"/>
        <v>85947.82022444722</v>
      </c>
    </row>
    <row r="206" spans="3:7" x14ac:dyDescent="0.2">
      <c r="C206" s="10">
        <f t="shared" si="11"/>
        <v>189</v>
      </c>
      <c r="D206" s="11">
        <f t="shared" si="10"/>
        <v>678.95831516667249</v>
      </c>
      <c r="E206" s="11">
        <f t="shared" si="12"/>
        <v>322.30432584167022</v>
      </c>
      <c r="F206" s="12">
        <f t="shared" si="13"/>
        <v>356.65398932500227</v>
      </c>
      <c r="G206" s="11">
        <f t="shared" si="14"/>
        <v>85591.166235122218</v>
      </c>
    </row>
    <row r="207" spans="3:7" x14ac:dyDescent="0.2">
      <c r="C207" s="10">
        <f t="shared" si="11"/>
        <v>190</v>
      </c>
      <c r="D207" s="11">
        <f t="shared" si="10"/>
        <v>678.95831516667249</v>
      </c>
      <c r="E207" s="11">
        <f t="shared" si="12"/>
        <v>320.96687338170148</v>
      </c>
      <c r="F207" s="12">
        <f t="shared" si="13"/>
        <v>357.99144178497102</v>
      </c>
      <c r="G207" s="11">
        <f t="shared" si="14"/>
        <v>85233.174793337254</v>
      </c>
    </row>
    <row r="208" spans="3:7" x14ac:dyDescent="0.2">
      <c r="C208" s="10">
        <f t="shared" si="11"/>
        <v>191</v>
      </c>
      <c r="D208" s="11">
        <f t="shared" si="10"/>
        <v>678.95831516667249</v>
      </c>
      <c r="E208" s="11">
        <f t="shared" si="12"/>
        <v>319.6244054750079</v>
      </c>
      <c r="F208" s="12">
        <f t="shared" si="13"/>
        <v>359.33390969166459</v>
      </c>
      <c r="G208" s="11">
        <f t="shared" si="14"/>
        <v>84873.840883645593</v>
      </c>
    </row>
    <row r="209" spans="3:7" x14ac:dyDescent="0.2">
      <c r="C209" s="10">
        <f t="shared" si="11"/>
        <v>192</v>
      </c>
      <c r="D209" s="11">
        <f t="shared" si="10"/>
        <v>678.95831516667249</v>
      </c>
      <c r="E209" s="11">
        <f t="shared" si="12"/>
        <v>318.27690331366421</v>
      </c>
      <c r="F209" s="12">
        <f t="shared" si="13"/>
        <v>360.68141185300829</v>
      </c>
      <c r="G209" s="11">
        <f t="shared" si="14"/>
        <v>84513.159471792591</v>
      </c>
    </row>
    <row r="210" spans="3:7" x14ac:dyDescent="0.2">
      <c r="C210" s="10">
        <f t="shared" si="11"/>
        <v>193</v>
      </c>
      <c r="D210" s="11">
        <f t="shared" ref="D210:D273" si="15">IF(C210&gt;$D$13,"",PMT($D$11,$D$13,$D$7)*-1)</f>
        <v>678.95831516667249</v>
      </c>
      <c r="E210" s="11">
        <f t="shared" si="12"/>
        <v>316.92434801921547</v>
      </c>
      <c r="F210" s="12">
        <f t="shared" si="13"/>
        <v>362.03396714745702</v>
      </c>
      <c r="G210" s="11">
        <f t="shared" si="14"/>
        <v>84151.125504645141</v>
      </c>
    </row>
    <row r="211" spans="3:7" x14ac:dyDescent="0.2">
      <c r="C211" s="10">
        <f t="shared" ref="C211:C274" si="16">IF(OR(C210=$D$13,C210=""),"",IF(ISNUMBER(C210),C210+1,1))</f>
        <v>194</v>
      </c>
      <c r="D211" s="11">
        <f t="shared" si="15"/>
        <v>678.95831516667249</v>
      </c>
      <c r="E211" s="11">
        <f t="shared" ref="E211:E274" si="17">IF(C211&gt;$D$13,"",$D$11*G210)</f>
        <v>315.56672064241258</v>
      </c>
      <c r="F211" s="12">
        <f t="shared" ref="F211:F274" si="18">IF(C211&gt;$D$13,"",D211-E211)</f>
        <v>363.39159452425992</v>
      </c>
      <c r="G211" s="11">
        <f t="shared" ref="G211:G274" si="19">IF(C211&gt;$D$13,"",G210-F211)</f>
        <v>83787.733910120878</v>
      </c>
    </row>
    <row r="212" spans="3:7" x14ac:dyDescent="0.2">
      <c r="C212" s="10">
        <f t="shared" si="16"/>
        <v>195</v>
      </c>
      <c r="D212" s="11">
        <f t="shared" si="15"/>
        <v>678.95831516667249</v>
      </c>
      <c r="E212" s="11">
        <f t="shared" si="17"/>
        <v>314.20400216294661</v>
      </c>
      <c r="F212" s="12">
        <f t="shared" si="18"/>
        <v>364.75431300372588</v>
      </c>
      <c r="G212" s="11">
        <f t="shared" si="19"/>
        <v>83422.979597117155</v>
      </c>
    </row>
    <row r="213" spans="3:7" x14ac:dyDescent="0.2">
      <c r="C213" s="10">
        <f t="shared" si="16"/>
        <v>196</v>
      </c>
      <c r="D213" s="11">
        <f t="shared" si="15"/>
        <v>678.95831516667249</v>
      </c>
      <c r="E213" s="11">
        <f t="shared" si="17"/>
        <v>312.83617348918267</v>
      </c>
      <c r="F213" s="12">
        <f t="shared" si="18"/>
        <v>366.12214167748982</v>
      </c>
      <c r="G213" s="11">
        <f t="shared" si="19"/>
        <v>83056.857455439662</v>
      </c>
    </row>
    <row r="214" spans="3:7" x14ac:dyDescent="0.2">
      <c r="C214" s="10">
        <f t="shared" si="16"/>
        <v>197</v>
      </c>
      <c r="D214" s="11">
        <f t="shared" si="15"/>
        <v>678.95831516667249</v>
      </c>
      <c r="E214" s="11">
        <f t="shared" si="17"/>
        <v>311.46321545789209</v>
      </c>
      <c r="F214" s="12">
        <f t="shared" si="18"/>
        <v>367.4950997087804</v>
      </c>
      <c r="G214" s="11">
        <f t="shared" si="19"/>
        <v>82689.362355730875</v>
      </c>
    </row>
    <row r="215" spans="3:7" x14ac:dyDescent="0.2">
      <c r="C215" s="10">
        <f t="shared" si="16"/>
        <v>198</v>
      </c>
      <c r="D215" s="11">
        <f t="shared" si="15"/>
        <v>678.95831516667249</v>
      </c>
      <c r="E215" s="11">
        <f t="shared" si="17"/>
        <v>310.08510883398418</v>
      </c>
      <c r="F215" s="12">
        <f t="shared" si="18"/>
        <v>368.87320633268831</v>
      </c>
      <c r="G215" s="11">
        <f t="shared" si="19"/>
        <v>82320.489149398185</v>
      </c>
    </row>
    <row r="216" spans="3:7" x14ac:dyDescent="0.2">
      <c r="C216" s="10">
        <f t="shared" si="16"/>
        <v>199</v>
      </c>
      <c r="D216" s="11">
        <f t="shared" si="15"/>
        <v>678.95831516667249</v>
      </c>
      <c r="E216" s="11">
        <f t="shared" si="17"/>
        <v>308.70183431023662</v>
      </c>
      <c r="F216" s="12">
        <f t="shared" si="18"/>
        <v>370.25648085643587</v>
      </c>
      <c r="G216" s="11">
        <f t="shared" si="19"/>
        <v>81950.23266854175</v>
      </c>
    </row>
    <row r="217" spans="3:7" x14ac:dyDescent="0.2">
      <c r="C217" s="10">
        <f t="shared" si="16"/>
        <v>200</v>
      </c>
      <c r="D217" s="11">
        <f t="shared" si="15"/>
        <v>678.95831516667249</v>
      </c>
      <c r="E217" s="11">
        <f t="shared" si="17"/>
        <v>307.31337250702501</v>
      </c>
      <c r="F217" s="12">
        <f t="shared" si="18"/>
        <v>371.64494265964748</v>
      </c>
      <c r="G217" s="11">
        <f t="shared" si="19"/>
        <v>81578.587725882098</v>
      </c>
    </row>
    <row r="218" spans="3:7" x14ac:dyDescent="0.2">
      <c r="C218" s="10">
        <f t="shared" si="16"/>
        <v>201</v>
      </c>
      <c r="D218" s="11">
        <f t="shared" si="15"/>
        <v>678.95831516667249</v>
      </c>
      <c r="E218" s="11">
        <f t="shared" si="17"/>
        <v>305.91970397205137</v>
      </c>
      <c r="F218" s="12">
        <f t="shared" si="18"/>
        <v>373.03861119462113</v>
      </c>
      <c r="G218" s="11">
        <f t="shared" si="19"/>
        <v>81205.54911468747</v>
      </c>
    </row>
    <row r="219" spans="3:7" x14ac:dyDescent="0.2">
      <c r="C219" s="10">
        <f t="shared" si="16"/>
        <v>202</v>
      </c>
      <c r="D219" s="11">
        <f t="shared" si="15"/>
        <v>678.95831516667249</v>
      </c>
      <c r="E219" s="11">
        <f t="shared" si="17"/>
        <v>304.52080918007152</v>
      </c>
      <c r="F219" s="12">
        <f t="shared" si="18"/>
        <v>374.43750598660097</v>
      </c>
      <c r="G219" s="11">
        <f t="shared" si="19"/>
        <v>80831.11160870087</v>
      </c>
    </row>
    <row r="220" spans="3:7" x14ac:dyDescent="0.2">
      <c r="C220" s="10">
        <f t="shared" si="16"/>
        <v>203</v>
      </c>
      <c r="D220" s="11">
        <f t="shared" si="15"/>
        <v>678.95831516667249</v>
      </c>
      <c r="E220" s="11">
        <f t="shared" si="17"/>
        <v>303.11666853262182</v>
      </c>
      <c r="F220" s="12">
        <f t="shared" si="18"/>
        <v>375.84164663405068</v>
      </c>
      <c r="G220" s="11">
        <f t="shared" si="19"/>
        <v>80455.269962066814</v>
      </c>
    </row>
    <row r="221" spans="3:7" x14ac:dyDescent="0.2">
      <c r="C221" s="10">
        <f t="shared" si="16"/>
        <v>204</v>
      </c>
      <c r="D221" s="11">
        <f t="shared" si="15"/>
        <v>678.95831516667249</v>
      </c>
      <c r="E221" s="11">
        <f t="shared" si="17"/>
        <v>301.70726235774413</v>
      </c>
      <c r="F221" s="12">
        <f t="shared" si="18"/>
        <v>377.25105280892836</v>
      </c>
      <c r="G221" s="11">
        <f t="shared" si="19"/>
        <v>80078.01890925788</v>
      </c>
    </row>
    <row r="222" spans="3:7" x14ac:dyDescent="0.2">
      <c r="C222" s="10">
        <f t="shared" si="16"/>
        <v>205</v>
      </c>
      <c r="D222" s="11">
        <f t="shared" si="15"/>
        <v>678.95831516667249</v>
      </c>
      <c r="E222" s="11">
        <f t="shared" si="17"/>
        <v>300.29257090971066</v>
      </c>
      <c r="F222" s="12">
        <f t="shared" si="18"/>
        <v>378.66574425696183</v>
      </c>
      <c r="G222" s="11">
        <f t="shared" si="19"/>
        <v>79699.353165000924</v>
      </c>
    </row>
    <row r="223" spans="3:7" x14ac:dyDescent="0.2">
      <c r="C223" s="10">
        <f t="shared" si="16"/>
        <v>206</v>
      </c>
      <c r="D223" s="11">
        <f t="shared" si="15"/>
        <v>678.95831516667249</v>
      </c>
      <c r="E223" s="11">
        <f t="shared" si="17"/>
        <v>298.87257436874711</v>
      </c>
      <c r="F223" s="12">
        <f t="shared" si="18"/>
        <v>380.08574079792538</v>
      </c>
      <c r="G223" s="11">
        <f t="shared" si="19"/>
        <v>79319.267424203004</v>
      </c>
    </row>
    <row r="224" spans="3:7" x14ac:dyDescent="0.2">
      <c r="C224" s="10">
        <f t="shared" si="16"/>
        <v>207</v>
      </c>
      <c r="D224" s="11">
        <f t="shared" si="15"/>
        <v>678.95831516667249</v>
      </c>
      <c r="E224" s="11">
        <f t="shared" si="17"/>
        <v>297.44725284075491</v>
      </c>
      <c r="F224" s="12">
        <f t="shared" si="18"/>
        <v>381.51106232591758</v>
      </c>
      <c r="G224" s="11">
        <f t="shared" si="19"/>
        <v>78937.75636187708</v>
      </c>
    </row>
    <row r="225" spans="3:7" x14ac:dyDescent="0.2">
      <c r="C225" s="10">
        <f t="shared" si="16"/>
        <v>208</v>
      </c>
      <c r="D225" s="11">
        <f t="shared" si="15"/>
        <v>678.95831516667249</v>
      </c>
      <c r="E225" s="11">
        <f t="shared" si="17"/>
        <v>296.01658635703274</v>
      </c>
      <c r="F225" s="12">
        <f t="shared" si="18"/>
        <v>382.94172880963976</v>
      </c>
      <c r="G225" s="11">
        <f t="shared" si="19"/>
        <v>78554.814633067435</v>
      </c>
    </row>
    <row r="226" spans="3:7" x14ac:dyDescent="0.2">
      <c r="C226" s="10">
        <f t="shared" si="16"/>
        <v>209</v>
      </c>
      <c r="D226" s="11">
        <f t="shared" si="15"/>
        <v>678.95831516667249</v>
      </c>
      <c r="E226" s="11">
        <f t="shared" si="17"/>
        <v>294.58055487399662</v>
      </c>
      <c r="F226" s="12">
        <f t="shared" si="18"/>
        <v>384.37776029267587</v>
      </c>
      <c r="G226" s="11">
        <f t="shared" si="19"/>
        <v>78170.436872774764</v>
      </c>
    </row>
    <row r="227" spans="3:7" x14ac:dyDescent="0.2">
      <c r="C227" s="10">
        <f t="shared" si="16"/>
        <v>210</v>
      </c>
      <c r="D227" s="11">
        <f t="shared" si="15"/>
        <v>678.95831516667249</v>
      </c>
      <c r="E227" s="11">
        <f t="shared" si="17"/>
        <v>293.13913827289912</v>
      </c>
      <c r="F227" s="12">
        <f t="shared" si="18"/>
        <v>385.81917689377337</v>
      </c>
      <c r="G227" s="11">
        <f t="shared" si="19"/>
        <v>77784.617695880996</v>
      </c>
    </row>
    <row r="228" spans="3:7" x14ac:dyDescent="0.2">
      <c r="C228" s="10">
        <f t="shared" si="16"/>
        <v>211</v>
      </c>
      <c r="D228" s="11">
        <f t="shared" si="15"/>
        <v>678.95831516667249</v>
      </c>
      <c r="E228" s="11">
        <f t="shared" si="17"/>
        <v>291.69231635954753</v>
      </c>
      <c r="F228" s="12">
        <f t="shared" si="18"/>
        <v>387.26599880712496</v>
      </c>
      <c r="G228" s="11">
        <f t="shared" si="19"/>
        <v>77397.351697073871</v>
      </c>
    </row>
    <row r="229" spans="3:7" x14ac:dyDescent="0.2">
      <c r="C229" s="10">
        <f t="shared" si="16"/>
        <v>212</v>
      </c>
      <c r="D229" s="11">
        <f t="shared" si="15"/>
        <v>678.95831516667249</v>
      </c>
      <c r="E229" s="11">
        <f t="shared" si="17"/>
        <v>290.24006886402083</v>
      </c>
      <c r="F229" s="12">
        <f t="shared" si="18"/>
        <v>388.71824630265166</v>
      </c>
      <c r="G229" s="11">
        <f t="shared" si="19"/>
        <v>77008.633450771216</v>
      </c>
    </row>
    <row r="230" spans="3:7" x14ac:dyDescent="0.2">
      <c r="C230" s="10">
        <f t="shared" si="16"/>
        <v>213</v>
      </c>
      <c r="D230" s="11">
        <f t="shared" si="15"/>
        <v>678.95831516667249</v>
      </c>
      <c r="E230" s="11">
        <f t="shared" si="17"/>
        <v>288.78237544038592</v>
      </c>
      <c r="F230" s="12">
        <f t="shared" si="18"/>
        <v>390.17593972628657</v>
      </c>
      <c r="G230" s="11">
        <f t="shared" si="19"/>
        <v>76618.457511044937</v>
      </c>
    </row>
    <row r="231" spans="3:7" x14ac:dyDescent="0.2">
      <c r="C231" s="10">
        <f t="shared" si="16"/>
        <v>214</v>
      </c>
      <c r="D231" s="11">
        <f t="shared" si="15"/>
        <v>678.95831516667249</v>
      </c>
      <c r="E231" s="11">
        <f t="shared" si="17"/>
        <v>287.31921566641239</v>
      </c>
      <c r="F231" s="12">
        <f t="shared" si="18"/>
        <v>391.6390995002601</v>
      </c>
      <c r="G231" s="11">
        <f t="shared" si="19"/>
        <v>76226.818411544678</v>
      </c>
    </row>
    <row r="232" spans="3:7" x14ac:dyDescent="0.2">
      <c r="C232" s="10">
        <f t="shared" si="16"/>
        <v>215</v>
      </c>
      <c r="D232" s="11">
        <f t="shared" si="15"/>
        <v>678.95831516667249</v>
      </c>
      <c r="E232" s="11">
        <f t="shared" si="17"/>
        <v>285.85056904328644</v>
      </c>
      <c r="F232" s="12">
        <f t="shared" si="18"/>
        <v>393.10774612338605</v>
      </c>
      <c r="G232" s="11">
        <f t="shared" si="19"/>
        <v>75833.710665421298</v>
      </c>
    </row>
    <row r="233" spans="3:7" x14ac:dyDescent="0.2">
      <c r="C233" s="10">
        <f t="shared" si="16"/>
        <v>216</v>
      </c>
      <c r="D233" s="11">
        <f t="shared" si="15"/>
        <v>678.95831516667249</v>
      </c>
      <c r="E233" s="11">
        <f t="shared" si="17"/>
        <v>284.37641499532378</v>
      </c>
      <c r="F233" s="12">
        <f t="shared" si="18"/>
        <v>394.58190017134871</v>
      </c>
      <c r="G233" s="11">
        <f t="shared" si="19"/>
        <v>75439.128765249945</v>
      </c>
    </row>
    <row r="234" spans="3:7" x14ac:dyDescent="0.2">
      <c r="C234" s="10">
        <f t="shared" si="16"/>
        <v>217</v>
      </c>
      <c r="D234" s="11">
        <f t="shared" si="15"/>
        <v>678.95831516667249</v>
      </c>
      <c r="E234" s="11">
        <f t="shared" si="17"/>
        <v>282.89673286968127</v>
      </c>
      <c r="F234" s="12">
        <f t="shared" si="18"/>
        <v>396.06158229699122</v>
      </c>
      <c r="G234" s="11">
        <f t="shared" si="19"/>
        <v>75043.06718295296</v>
      </c>
    </row>
    <row r="235" spans="3:7" x14ac:dyDescent="0.2">
      <c r="C235" s="10">
        <f t="shared" si="16"/>
        <v>218</v>
      </c>
      <c r="D235" s="11">
        <f t="shared" si="15"/>
        <v>678.95831516667249</v>
      </c>
      <c r="E235" s="11">
        <f t="shared" si="17"/>
        <v>281.41150193606762</v>
      </c>
      <c r="F235" s="12">
        <f t="shared" si="18"/>
        <v>397.54681323060487</v>
      </c>
      <c r="G235" s="11">
        <f t="shared" si="19"/>
        <v>74645.520369722362</v>
      </c>
    </row>
    <row r="236" spans="3:7" x14ac:dyDescent="0.2">
      <c r="C236" s="10">
        <f t="shared" si="16"/>
        <v>219</v>
      </c>
      <c r="D236" s="11">
        <f t="shared" si="15"/>
        <v>678.95831516667249</v>
      </c>
      <c r="E236" s="11">
        <f t="shared" si="17"/>
        <v>279.92070138645289</v>
      </c>
      <c r="F236" s="12">
        <f t="shared" si="18"/>
        <v>399.0376137802196</v>
      </c>
      <c r="G236" s="11">
        <f t="shared" si="19"/>
        <v>74246.482755942139</v>
      </c>
    </row>
    <row r="237" spans="3:7" x14ac:dyDescent="0.2">
      <c r="C237" s="10">
        <f t="shared" si="16"/>
        <v>220</v>
      </c>
      <c r="D237" s="11">
        <f t="shared" si="15"/>
        <v>678.95831516667249</v>
      </c>
      <c r="E237" s="11">
        <f t="shared" si="17"/>
        <v>278.42431033477709</v>
      </c>
      <c r="F237" s="12">
        <f t="shared" si="18"/>
        <v>400.5340048318954</v>
      </c>
      <c r="G237" s="11">
        <f t="shared" si="19"/>
        <v>73845.948751110249</v>
      </c>
    </row>
    <row r="238" spans="3:7" x14ac:dyDescent="0.2">
      <c r="C238" s="10">
        <f t="shared" si="16"/>
        <v>221</v>
      </c>
      <c r="D238" s="11">
        <f t="shared" si="15"/>
        <v>678.95831516667249</v>
      </c>
      <c r="E238" s="11">
        <f t="shared" si="17"/>
        <v>276.92230781665751</v>
      </c>
      <c r="F238" s="12">
        <f t="shared" si="18"/>
        <v>402.03600735001498</v>
      </c>
      <c r="G238" s="11">
        <f t="shared" si="19"/>
        <v>73443.912743760229</v>
      </c>
    </row>
    <row r="239" spans="3:7" x14ac:dyDescent="0.2">
      <c r="C239" s="10">
        <f t="shared" si="16"/>
        <v>222</v>
      </c>
      <c r="D239" s="11">
        <f t="shared" si="15"/>
        <v>678.95831516667249</v>
      </c>
      <c r="E239" s="11">
        <f t="shared" si="17"/>
        <v>275.41467278909499</v>
      </c>
      <c r="F239" s="12">
        <f t="shared" si="18"/>
        <v>403.5436423775775</v>
      </c>
      <c r="G239" s="11">
        <f t="shared" si="19"/>
        <v>73040.369101382646</v>
      </c>
    </row>
    <row r="240" spans="3:7" x14ac:dyDescent="0.2">
      <c r="C240" s="10">
        <f t="shared" si="16"/>
        <v>223</v>
      </c>
      <c r="D240" s="11">
        <f t="shared" si="15"/>
        <v>678.95831516667249</v>
      </c>
      <c r="E240" s="11">
        <f t="shared" si="17"/>
        <v>273.90138413017911</v>
      </c>
      <c r="F240" s="12">
        <f t="shared" si="18"/>
        <v>405.05693103649338</v>
      </c>
      <c r="G240" s="11">
        <f t="shared" si="19"/>
        <v>72635.312170346151</v>
      </c>
    </row>
    <row r="241" spans="3:7" x14ac:dyDescent="0.2">
      <c r="C241" s="10">
        <f t="shared" si="16"/>
        <v>224</v>
      </c>
      <c r="D241" s="11">
        <f t="shared" si="15"/>
        <v>678.95831516667249</v>
      </c>
      <c r="E241" s="11">
        <f t="shared" si="17"/>
        <v>272.38242063879227</v>
      </c>
      <c r="F241" s="12">
        <f t="shared" si="18"/>
        <v>406.57589452788022</v>
      </c>
      <c r="G241" s="11">
        <f t="shared" si="19"/>
        <v>72228.736275818272</v>
      </c>
    </row>
    <row r="242" spans="3:7" x14ac:dyDescent="0.2">
      <c r="C242" s="10">
        <f t="shared" si="16"/>
        <v>225</v>
      </c>
      <c r="D242" s="11">
        <f t="shared" si="15"/>
        <v>678.95831516667249</v>
      </c>
      <c r="E242" s="11">
        <f t="shared" si="17"/>
        <v>270.85776103431277</v>
      </c>
      <c r="F242" s="12">
        <f t="shared" si="18"/>
        <v>408.10055413235972</v>
      </c>
      <c r="G242" s="11">
        <f t="shared" si="19"/>
        <v>71820.635721685918</v>
      </c>
    </row>
    <row r="243" spans="3:7" x14ac:dyDescent="0.2">
      <c r="C243" s="10">
        <f t="shared" si="16"/>
        <v>226</v>
      </c>
      <c r="D243" s="11">
        <f t="shared" si="15"/>
        <v>678.95831516667249</v>
      </c>
      <c r="E243" s="11">
        <f t="shared" si="17"/>
        <v>269.32738395631645</v>
      </c>
      <c r="F243" s="12">
        <f t="shared" si="18"/>
        <v>409.63093121035604</v>
      </c>
      <c r="G243" s="11">
        <f t="shared" si="19"/>
        <v>71411.004790475563</v>
      </c>
    </row>
    <row r="244" spans="3:7" x14ac:dyDescent="0.2">
      <c r="C244" s="10">
        <f t="shared" si="16"/>
        <v>227</v>
      </c>
      <c r="D244" s="11">
        <f t="shared" si="15"/>
        <v>678.95831516667249</v>
      </c>
      <c r="E244" s="11">
        <f t="shared" si="17"/>
        <v>267.79126796427767</v>
      </c>
      <c r="F244" s="12">
        <f t="shared" si="18"/>
        <v>411.16704720239483</v>
      </c>
      <c r="G244" s="11">
        <f t="shared" si="19"/>
        <v>70999.837743273165</v>
      </c>
    </row>
    <row r="245" spans="3:7" x14ac:dyDescent="0.2">
      <c r="C245" s="10">
        <f t="shared" si="16"/>
        <v>228</v>
      </c>
      <c r="D245" s="11">
        <f t="shared" si="15"/>
        <v>678.95831516667249</v>
      </c>
      <c r="E245" s="11">
        <f t="shared" si="17"/>
        <v>266.24939153726871</v>
      </c>
      <c r="F245" s="12">
        <f t="shared" si="18"/>
        <v>412.70892362940378</v>
      </c>
      <c r="G245" s="11">
        <f t="shared" si="19"/>
        <v>70587.128819643767</v>
      </c>
    </row>
    <row r="246" spans="3:7" x14ac:dyDescent="0.2">
      <c r="C246" s="10">
        <f t="shared" si="16"/>
        <v>229</v>
      </c>
      <c r="D246" s="11">
        <f t="shared" si="15"/>
        <v>678.95831516667249</v>
      </c>
      <c r="E246" s="11">
        <f t="shared" si="17"/>
        <v>264.70173307365849</v>
      </c>
      <c r="F246" s="12">
        <f t="shared" si="18"/>
        <v>414.256582093014</v>
      </c>
      <c r="G246" s="11">
        <f t="shared" si="19"/>
        <v>70172.87223755075</v>
      </c>
    </row>
    <row r="247" spans="3:7" x14ac:dyDescent="0.2">
      <c r="C247" s="10">
        <f t="shared" si="16"/>
        <v>230</v>
      </c>
      <c r="D247" s="11">
        <f t="shared" si="15"/>
        <v>678.95831516667249</v>
      </c>
      <c r="E247" s="11">
        <f t="shared" si="17"/>
        <v>263.14827089080973</v>
      </c>
      <c r="F247" s="12">
        <f t="shared" si="18"/>
        <v>415.81004427586277</v>
      </c>
      <c r="G247" s="11">
        <f t="shared" si="19"/>
        <v>69757.062193274891</v>
      </c>
    </row>
    <row r="248" spans="3:7" x14ac:dyDescent="0.2">
      <c r="C248" s="10">
        <f t="shared" si="16"/>
        <v>231</v>
      </c>
      <c r="D248" s="11">
        <f t="shared" si="15"/>
        <v>678.95831516667249</v>
      </c>
      <c r="E248" s="11">
        <f t="shared" si="17"/>
        <v>261.58898322477529</v>
      </c>
      <c r="F248" s="12">
        <f t="shared" si="18"/>
        <v>417.3693319418972</v>
      </c>
      <c r="G248" s="11">
        <f t="shared" si="19"/>
        <v>69339.692861332995</v>
      </c>
    </row>
    <row r="249" spans="3:7" x14ac:dyDescent="0.2">
      <c r="C249" s="10">
        <f t="shared" si="16"/>
        <v>232</v>
      </c>
      <c r="D249" s="11">
        <f t="shared" si="15"/>
        <v>678.95831516667249</v>
      </c>
      <c r="E249" s="11">
        <f t="shared" si="17"/>
        <v>260.02384822999318</v>
      </c>
      <c r="F249" s="12">
        <f t="shared" si="18"/>
        <v>418.93446693667931</v>
      </c>
      <c r="G249" s="11">
        <f t="shared" si="19"/>
        <v>68920.758394396311</v>
      </c>
    </row>
    <row r="250" spans="3:7" x14ac:dyDescent="0.2">
      <c r="C250" s="10">
        <f t="shared" si="16"/>
        <v>233</v>
      </c>
      <c r="D250" s="11">
        <f t="shared" si="15"/>
        <v>678.95831516667249</v>
      </c>
      <c r="E250" s="11">
        <f t="shared" si="17"/>
        <v>258.45284397898064</v>
      </c>
      <c r="F250" s="12">
        <f t="shared" si="18"/>
        <v>420.50547118769185</v>
      </c>
      <c r="G250" s="11">
        <f t="shared" si="19"/>
        <v>68500.252923208624</v>
      </c>
    </row>
    <row r="251" spans="3:7" x14ac:dyDescent="0.2">
      <c r="C251" s="10">
        <f t="shared" si="16"/>
        <v>234</v>
      </c>
      <c r="D251" s="11">
        <f t="shared" si="15"/>
        <v>678.95831516667249</v>
      </c>
      <c r="E251" s="11">
        <f t="shared" si="17"/>
        <v>256.87594846202688</v>
      </c>
      <c r="F251" s="12">
        <f t="shared" si="18"/>
        <v>422.08236670464561</v>
      </c>
      <c r="G251" s="11">
        <f t="shared" si="19"/>
        <v>68078.170556503974</v>
      </c>
    </row>
    <row r="252" spans="3:7" x14ac:dyDescent="0.2">
      <c r="C252" s="10">
        <f t="shared" si="16"/>
        <v>235</v>
      </c>
      <c r="D252" s="11">
        <f t="shared" si="15"/>
        <v>678.95831516667249</v>
      </c>
      <c r="E252" s="11">
        <f t="shared" si="17"/>
        <v>255.29313958688445</v>
      </c>
      <c r="F252" s="12">
        <f t="shared" si="18"/>
        <v>423.66517557978807</v>
      </c>
      <c r="G252" s="11">
        <f t="shared" si="19"/>
        <v>67654.50538092418</v>
      </c>
    </row>
    <row r="253" spans="3:7" x14ac:dyDescent="0.2">
      <c r="C253" s="10">
        <f t="shared" si="16"/>
        <v>236</v>
      </c>
      <c r="D253" s="11">
        <f t="shared" si="15"/>
        <v>678.95831516667249</v>
      </c>
      <c r="E253" s="11">
        <f t="shared" si="17"/>
        <v>253.70439517846026</v>
      </c>
      <c r="F253" s="12">
        <f t="shared" si="18"/>
        <v>425.25391998821226</v>
      </c>
      <c r="G253" s="11">
        <f t="shared" si="19"/>
        <v>67229.251460935964</v>
      </c>
    </row>
    <row r="254" spans="3:7" x14ac:dyDescent="0.2">
      <c r="C254" s="10">
        <f t="shared" si="16"/>
        <v>237</v>
      </c>
      <c r="D254" s="11">
        <f t="shared" si="15"/>
        <v>678.95831516667249</v>
      </c>
      <c r="E254" s="11">
        <f t="shared" si="17"/>
        <v>252.10969297850448</v>
      </c>
      <c r="F254" s="12">
        <f t="shared" si="18"/>
        <v>426.84862218816801</v>
      </c>
      <c r="G254" s="11">
        <f t="shared" si="19"/>
        <v>66802.402838747803</v>
      </c>
    </row>
    <row r="255" spans="3:7" x14ac:dyDescent="0.2">
      <c r="C255" s="10">
        <f t="shared" si="16"/>
        <v>238</v>
      </c>
      <c r="D255" s="11">
        <f t="shared" si="15"/>
        <v>678.95831516667249</v>
      </c>
      <c r="E255" s="11">
        <f t="shared" si="17"/>
        <v>250.50901064529893</v>
      </c>
      <c r="F255" s="12">
        <f t="shared" si="18"/>
        <v>428.44930452137356</v>
      </c>
      <c r="G255" s="11">
        <f t="shared" si="19"/>
        <v>66373.953534226428</v>
      </c>
    </row>
    <row r="256" spans="3:7" x14ac:dyDescent="0.2">
      <c r="C256" s="10">
        <f t="shared" si="16"/>
        <v>239</v>
      </c>
      <c r="D256" s="11">
        <f t="shared" si="15"/>
        <v>678.95831516667249</v>
      </c>
      <c r="E256" s="11">
        <f t="shared" si="17"/>
        <v>248.9023257533438</v>
      </c>
      <c r="F256" s="12">
        <f t="shared" si="18"/>
        <v>430.05598941332869</v>
      </c>
      <c r="G256" s="11">
        <f t="shared" si="19"/>
        <v>65943.897544813095</v>
      </c>
    </row>
    <row r="257" spans="3:7" x14ac:dyDescent="0.2">
      <c r="C257" s="10">
        <f t="shared" si="16"/>
        <v>240</v>
      </c>
      <c r="D257" s="11">
        <f t="shared" si="15"/>
        <v>678.95831516667249</v>
      </c>
      <c r="E257" s="11">
        <f t="shared" si="17"/>
        <v>247.28961579304382</v>
      </c>
      <c r="F257" s="12">
        <f t="shared" si="18"/>
        <v>431.66869937362867</v>
      </c>
      <c r="G257" s="11">
        <f t="shared" si="19"/>
        <v>65512.228845439466</v>
      </c>
    </row>
    <row r="258" spans="3:7" x14ac:dyDescent="0.2">
      <c r="C258" s="10">
        <f t="shared" si="16"/>
        <v>241</v>
      </c>
      <c r="D258" s="11">
        <f t="shared" si="15"/>
        <v>678.95831516667249</v>
      </c>
      <c r="E258" s="11">
        <f t="shared" si="17"/>
        <v>245.67085817039276</v>
      </c>
      <c r="F258" s="12">
        <f t="shared" si="18"/>
        <v>433.28745699627973</v>
      </c>
      <c r="G258" s="11">
        <f t="shared" si="19"/>
        <v>65078.941388443185</v>
      </c>
    </row>
    <row r="259" spans="3:7" x14ac:dyDescent="0.2">
      <c r="C259" s="10">
        <f t="shared" si="16"/>
        <v>242</v>
      </c>
      <c r="D259" s="11">
        <f t="shared" si="15"/>
        <v>678.95831516667249</v>
      </c>
      <c r="E259" s="11">
        <f t="shared" si="17"/>
        <v>244.04603020665675</v>
      </c>
      <c r="F259" s="12">
        <f t="shared" si="18"/>
        <v>434.91228496001577</v>
      </c>
      <c r="G259" s="11">
        <f t="shared" si="19"/>
        <v>64644.029103483168</v>
      </c>
    </row>
    <row r="260" spans="3:7" x14ac:dyDescent="0.2">
      <c r="C260" s="10">
        <f t="shared" si="16"/>
        <v>243</v>
      </c>
      <c r="D260" s="11">
        <f t="shared" si="15"/>
        <v>678.95831516667249</v>
      </c>
      <c r="E260" s="11">
        <f t="shared" si="17"/>
        <v>242.41510913805672</v>
      </c>
      <c r="F260" s="12">
        <f t="shared" si="18"/>
        <v>436.54320602861577</v>
      </c>
      <c r="G260" s="11">
        <f t="shared" si="19"/>
        <v>64207.48589745455</v>
      </c>
    </row>
    <row r="261" spans="3:7" x14ac:dyDescent="0.2">
      <c r="C261" s="10">
        <f t="shared" si="16"/>
        <v>244</v>
      </c>
      <c r="D261" s="11">
        <f t="shared" si="15"/>
        <v>678.95831516667249</v>
      </c>
      <c r="E261" s="11">
        <f t="shared" si="17"/>
        <v>240.77807211544942</v>
      </c>
      <c r="F261" s="12">
        <f t="shared" si="18"/>
        <v>438.1802430512231</v>
      </c>
      <c r="G261" s="11">
        <f t="shared" si="19"/>
        <v>63769.305654403324</v>
      </c>
    </row>
    <row r="262" spans="3:7" x14ac:dyDescent="0.2">
      <c r="C262" s="10">
        <f t="shared" si="16"/>
        <v>245</v>
      </c>
      <c r="D262" s="11">
        <f t="shared" si="15"/>
        <v>678.95831516667249</v>
      </c>
      <c r="E262" s="11">
        <f t="shared" si="17"/>
        <v>239.13489620400736</v>
      </c>
      <c r="F262" s="12">
        <f t="shared" si="18"/>
        <v>439.82341896266513</v>
      </c>
      <c r="G262" s="11">
        <f t="shared" si="19"/>
        <v>63329.482235440657</v>
      </c>
    </row>
    <row r="263" spans="3:7" x14ac:dyDescent="0.2">
      <c r="C263" s="10">
        <f t="shared" si="16"/>
        <v>246</v>
      </c>
      <c r="D263" s="11">
        <f t="shared" si="15"/>
        <v>678.95831516667249</v>
      </c>
      <c r="E263" s="11">
        <f t="shared" si="17"/>
        <v>237.48555838289741</v>
      </c>
      <c r="F263" s="12">
        <f t="shared" si="18"/>
        <v>441.47275678377508</v>
      </c>
      <c r="G263" s="11">
        <f t="shared" si="19"/>
        <v>62888.009478656881</v>
      </c>
    </row>
    <row r="264" spans="3:7" x14ac:dyDescent="0.2">
      <c r="C264" s="10">
        <f t="shared" si="16"/>
        <v>247</v>
      </c>
      <c r="D264" s="11">
        <f t="shared" si="15"/>
        <v>678.95831516667249</v>
      </c>
      <c r="E264" s="11">
        <f t="shared" si="17"/>
        <v>235.83003554495826</v>
      </c>
      <c r="F264" s="12">
        <f t="shared" si="18"/>
        <v>443.12827962171423</v>
      </c>
      <c r="G264" s="11">
        <f t="shared" si="19"/>
        <v>62444.881199035168</v>
      </c>
    </row>
    <row r="265" spans="3:7" x14ac:dyDescent="0.2">
      <c r="C265" s="10">
        <f t="shared" si="16"/>
        <v>248</v>
      </c>
      <c r="D265" s="11">
        <f t="shared" si="15"/>
        <v>678.95831516667249</v>
      </c>
      <c r="E265" s="11">
        <f t="shared" si="17"/>
        <v>234.16830449637689</v>
      </c>
      <c r="F265" s="12">
        <f t="shared" si="18"/>
        <v>444.7900106702956</v>
      </c>
      <c r="G265" s="11">
        <f t="shared" si="19"/>
        <v>62000.091188364873</v>
      </c>
    </row>
    <row r="266" spans="3:7" x14ac:dyDescent="0.2">
      <c r="C266" s="10">
        <f t="shared" si="16"/>
        <v>249</v>
      </c>
      <c r="D266" s="11">
        <f t="shared" si="15"/>
        <v>678.95831516667249</v>
      </c>
      <c r="E266" s="11">
        <f t="shared" si="17"/>
        <v>232.50034195636331</v>
      </c>
      <c r="F266" s="12">
        <f t="shared" si="18"/>
        <v>446.45797321030921</v>
      </c>
      <c r="G266" s="11">
        <f t="shared" si="19"/>
        <v>61553.633215154565</v>
      </c>
    </row>
    <row r="267" spans="3:7" x14ac:dyDescent="0.2">
      <c r="C267" s="10">
        <f t="shared" si="16"/>
        <v>250</v>
      </c>
      <c r="D267" s="11">
        <f t="shared" si="15"/>
        <v>678.95831516667249</v>
      </c>
      <c r="E267" s="11">
        <f t="shared" si="17"/>
        <v>230.82612455682471</v>
      </c>
      <c r="F267" s="12">
        <f t="shared" si="18"/>
        <v>448.13219060984778</v>
      </c>
      <c r="G267" s="11">
        <f t="shared" si="19"/>
        <v>61105.501024544719</v>
      </c>
    </row>
    <row r="268" spans="3:7" x14ac:dyDescent="0.2">
      <c r="C268" s="10">
        <f t="shared" si="16"/>
        <v>251</v>
      </c>
      <c r="D268" s="11">
        <f t="shared" si="15"/>
        <v>678.95831516667249</v>
      </c>
      <c r="E268" s="11">
        <f t="shared" si="17"/>
        <v>229.14562884203781</v>
      </c>
      <c r="F268" s="12">
        <f t="shared" si="18"/>
        <v>449.81268632463468</v>
      </c>
      <c r="G268" s="11">
        <f t="shared" si="19"/>
        <v>60655.688338220083</v>
      </c>
    </row>
    <row r="269" spans="3:7" x14ac:dyDescent="0.2">
      <c r="C269" s="10">
        <f t="shared" si="16"/>
        <v>252</v>
      </c>
      <c r="D269" s="11">
        <f t="shared" si="15"/>
        <v>678.95831516667249</v>
      </c>
      <c r="E269" s="11">
        <f t="shared" si="17"/>
        <v>227.45883126832047</v>
      </c>
      <c r="F269" s="12">
        <f t="shared" si="18"/>
        <v>451.49948389835203</v>
      </c>
      <c r="G269" s="11">
        <f t="shared" si="19"/>
        <v>60204.188854321728</v>
      </c>
    </row>
    <row r="270" spans="3:7" x14ac:dyDescent="0.2">
      <c r="C270" s="10">
        <f t="shared" si="16"/>
        <v>253</v>
      </c>
      <c r="D270" s="11">
        <f t="shared" si="15"/>
        <v>678.95831516667249</v>
      </c>
      <c r="E270" s="11">
        <f t="shared" si="17"/>
        <v>225.76570820370168</v>
      </c>
      <c r="F270" s="12">
        <f t="shared" si="18"/>
        <v>453.19260696297079</v>
      </c>
      <c r="G270" s="11">
        <f t="shared" si="19"/>
        <v>59750.996247358758</v>
      </c>
    </row>
    <row r="271" spans="3:7" x14ac:dyDescent="0.2">
      <c r="C271" s="10">
        <f t="shared" si="16"/>
        <v>254</v>
      </c>
      <c r="D271" s="11">
        <f t="shared" si="15"/>
        <v>678.95831516667249</v>
      </c>
      <c r="E271" s="11">
        <f t="shared" si="17"/>
        <v>224.06623592759055</v>
      </c>
      <c r="F271" s="12">
        <f t="shared" si="18"/>
        <v>454.89207923908191</v>
      </c>
      <c r="G271" s="11">
        <f t="shared" si="19"/>
        <v>59296.104168119673</v>
      </c>
    </row>
    <row r="272" spans="3:7" x14ac:dyDescent="0.2">
      <c r="C272" s="10">
        <f t="shared" si="16"/>
        <v>255</v>
      </c>
      <c r="D272" s="11">
        <f t="shared" si="15"/>
        <v>678.95831516667249</v>
      </c>
      <c r="E272" s="11">
        <f t="shared" si="17"/>
        <v>222.36039063044404</v>
      </c>
      <c r="F272" s="12">
        <f t="shared" si="18"/>
        <v>456.59792453622845</v>
      </c>
      <c r="G272" s="11">
        <f t="shared" si="19"/>
        <v>58839.506243583448</v>
      </c>
    </row>
    <row r="273" spans="3:7" x14ac:dyDescent="0.2">
      <c r="C273" s="10">
        <f t="shared" si="16"/>
        <v>256</v>
      </c>
      <c r="D273" s="11">
        <f t="shared" si="15"/>
        <v>678.95831516667249</v>
      </c>
      <c r="E273" s="11">
        <f t="shared" si="17"/>
        <v>220.64814841343323</v>
      </c>
      <c r="F273" s="12">
        <f t="shared" si="18"/>
        <v>458.31016675323929</v>
      </c>
      <c r="G273" s="11">
        <f t="shared" si="19"/>
        <v>58381.196076830209</v>
      </c>
    </row>
    <row r="274" spans="3:7" x14ac:dyDescent="0.2">
      <c r="C274" s="10">
        <f t="shared" si="16"/>
        <v>257</v>
      </c>
      <c r="D274" s="11">
        <f t="shared" ref="D274:D337" si="20">IF(C274&gt;$D$13,"",PMT($D$11,$D$13,$D$7)*-1)</f>
        <v>678.95831516667249</v>
      </c>
      <c r="E274" s="11">
        <f t="shared" si="17"/>
        <v>218.92948528810862</v>
      </c>
      <c r="F274" s="12">
        <f t="shared" si="18"/>
        <v>460.0288298785639</v>
      </c>
      <c r="G274" s="11">
        <f t="shared" si="19"/>
        <v>57921.167246951642</v>
      </c>
    </row>
    <row r="275" spans="3:7" x14ac:dyDescent="0.2">
      <c r="C275" s="10">
        <f t="shared" ref="C275:C338" si="21">IF(OR(C274=$D$13,C274=""),"",IF(ISNUMBER(C274),C274+1,1))</f>
        <v>258</v>
      </c>
      <c r="D275" s="11">
        <f t="shared" si="20"/>
        <v>678.95831516667249</v>
      </c>
      <c r="E275" s="11">
        <f t="shared" ref="E275:E338" si="22">IF(C275&gt;$D$13,"",$D$11*G274)</f>
        <v>217.20437717606401</v>
      </c>
      <c r="F275" s="12">
        <f t="shared" ref="F275:F338" si="23">IF(C275&gt;$D$13,"",D275-E275)</f>
        <v>461.75393799060851</v>
      </c>
      <c r="G275" s="11">
        <f t="shared" ref="G275:G338" si="24">IF(C275&gt;$D$13,"",G274-F275)</f>
        <v>57459.413308961033</v>
      </c>
    </row>
    <row r="276" spans="3:7" x14ac:dyDescent="0.2">
      <c r="C276" s="10">
        <f t="shared" si="21"/>
        <v>259</v>
      </c>
      <c r="D276" s="11">
        <f t="shared" si="20"/>
        <v>678.95831516667249</v>
      </c>
      <c r="E276" s="11">
        <f t="shared" si="22"/>
        <v>215.47279990859928</v>
      </c>
      <c r="F276" s="12">
        <f t="shared" si="23"/>
        <v>463.48551525807318</v>
      </c>
      <c r="G276" s="11">
        <f t="shared" si="24"/>
        <v>56995.927793702962</v>
      </c>
    </row>
    <row r="277" spans="3:7" x14ac:dyDescent="0.2">
      <c r="C277" s="10">
        <f t="shared" si="21"/>
        <v>260</v>
      </c>
      <c r="D277" s="11">
        <f t="shared" si="20"/>
        <v>678.95831516667249</v>
      </c>
      <c r="E277" s="11">
        <f t="shared" si="22"/>
        <v>213.73472922638155</v>
      </c>
      <c r="F277" s="12">
        <f t="shared" si="23"/>
        <v>465.22358594029095</v>
      </c>
      <c r="G277" s="11">
        <f t="shared" si="24"/>
        <v>56530.704207762668</v>
      </c>
    </row>
    <row r="278" spans="3:7" x14ac:dyDescent="0.2">
      <c r="C278" s="10">
        <f t="shared" si="21"/>
        <v>261</v>
      </c>
      <c r="D278" s="11">
        <f t="shared" si="20"/>
        <v>678.95831516667249</v>
      </c>
      <c r="E278" s="11">
        <f t="shared" si="22"/>
        <v>211.99014077910547</v>
      </c>
      <c r="F278" s="12">
        <f t="shared" si="23"/>
        <v>466.96817438756705</v>
      </c>
      <c r="G278" s="11">
        <f t="shared" si="24"/>
        <v>56063.736033375098</v>
      </c>
    </row>
    <row r="279" spans="3:7" x14ac:dyDescent="0.2">
      <c r="C279" s="10">
        <f t="shared" si="21"/>
        <v>262</v>
      </c>
      <c r="D279" s="11">
        <f t="shared" si="20"/>
        <v>678.95831516667249</v>
      </c>
      <c r="E279" s="11">
        <f t="shared" si="22"/>
        <v>210.23901012515213</v>
      </c>
      <c r="F279" s="12">
        <f t="shared" si="23"/>
        <v>468.71930504152033</v>
      </c>
      <c r="G279" s="11">
        <f t="shared" si="24"/>
        <v>55595.016728333576</v>
      </c>
    </row>
    <row r="280" spans="3:7" x14ac:dyDescent="0.2">
      <c r="C280" s="10">
        <f t="shared" si="21"/>
        <v>263</v>
      </c>
      <c r="D280" s="11">
        <f t="shared" si="20"/>
        <v>678.95831516667249</v>
      </c>
      <c r="E280" s="11">
        <f t="shared" si="22"/>
        <v>208.48131273124648</v>
      </c>
      <c r="F280" s="12">
        <f t="shared" si="23"/>
        <v>470.47700243542602</v>
      </c>
      <c r="G280" s="11">
        <f t="shared" si="24"/>
        <v>55124.539725898147</v>
      </c>
    </row>
    <row r="281" spans="3:7" x14ac:dyDescent="0.2">
      <c r="C281" s="10">
        <f t="shared" si="21"/>
        <v>264</v>
      </c>
      <c r="D281" s="11">
        <f t="shared" si="20"/>
        <v>678.95831516667249</v>
      </c>
      <c r="E281" s="11">
        <f t="shared" si="22"/>
        <v>206.71702397211365</v>
      </c>
      <c r="F281" s="12">
        <f t="shared" si="23"/>
        <v>472.24129119455881</v>
      </c>
      <c r="G281" s="11">
        <f t="shared" si="24"/>
        <v>54652.298434703589</v>
      </c>
    </row>
    <row r="282" spans="3:7" x14ac:dyDescent="0.2">
      <c r="C282" s="10">
        <f t="shared" si="21"/>
        <v>265</v>
      </c>
      <c r="D282" s="11">
        <f t="shared" si="20"/>
        <v>678.95831516667249</v>
      </c>
      <c r="E282" s="11">
        <f t="shared" si="22"/>
        <v>204.94611913013409</v>
      </c>
      <c r="F282" s="12">
        <f t="shared" si="23"/>
        <v>474.0121960365384</v>
      </c>
      <c r="G282" s="11">
        <f t="shared" si="24"/>
        <v>54178.286238667053</v>
      </c>
    </row>
    <row r="283" spans="3:7" x14ac:dyDescent="0.2">
      <c r="C283" s="10">
        <f t="shared" si="21"/>
        <v>266</v>
      </c>
      <c r="D283" s="11">
        <f t="shared" si="20"/>
        <v>678.95831516667249</v>
      </c>
      <c r="E283" s="11">
        <f t="shared" si="22"/>
        <v>203.16857339499711</v>
      </c>
      <c r="F283" s="12">
        <f t="shared" si="23"/>
        <v>475.78974177167538</v>
      </c>
      <c r="G283" s="11">
        <f t="shared" si="24"/>
        <v>53702.496496895379</v>
      </c>
    </row>
    <row r="284" spans="3:7" x14ac:dyDescent="0.2">
      <c r="C284" s="10">
        <f t="shared" si="21"/>
        <v>267</v>
      </c>
      <c r="D284" s="11">
        <f t="shared" si="20"/>
        <v>678.95831516667249</v>
      </c>
      <c r="E284" s="11">
        <f t="shared" si="22"/>
        <v>201.38436186335338</v>
      </c>
      <c r="F284" s="12">
        <f t="shared" si="23"/>
        <v>477.57395330331912</v>
      </c>
      <c r="G284" s="11">
        <f t="shared" si="24"/>
        <v>53224.92254359206</v>
      </c>
    </row>
    <row r="285" spans="3:7" x14ac:dyDescent="0.2">
      <c r="C285" s="10">
        <f t="shared" si="21"/>
        <v>268</v>
      </c>
      <c r="D285" s="11">
        <f t="shared" si="20"/>
        <v>678.95831516667249</v>
      </c>
      <c r="E285" s="11">
        <f t="shared" si="22"/>
        <v>199.59345953846596</v>
      </c>
      <c r="F285" s="12">
        <f t="shared" si="23"/>
        <v>479.36485562820656</v>
      </c>
      <c r="G285" s="11">
        <f t="shared" si="24"/>
        <v>52745.557687963854</v>
      </c>
    </row>
    <row r="286" spans="3:7" x14ac:dyDescent="0.2">
      <c r="C286" s="10">
        <f t="shared" si="21"/>
        <v>269</v>
      </c>
      <c r="D286" s="11">
        <f t="shared" si="20"/>
        <v>678.95831516667249</v>
      </c>
      <c r="E286" s="11">
        <f t="shared" si="22"/>
        <v>197.79584132986022</v>
      </c>
      <c r="F286" s="12">
        <f t="shared" si="23"/>
        <v>481.1624738368123</v>
      </c>
      <c r="G286" s="11">
        <f t="shared" si="24"/>
        <v>52264.395214127042</v>
      </c>
    </row>
    <row r="287" spans="3:7" x14ac:dyDescent="0.2">
      <c r="C287" s="10">
        <f t="shared" si="21"/>
        <v>270</v>
      </c>
      <c r="D287" s="11">
        <f t="shared" si="20"/>
        <v>678.95831516667249</v>
      </c>
      <c r="E287" s="11">
        <f t="shared" si="22"/>
        <v>195.99148205297223</v>
      </c>
      <c r="F287" s="12">
        <f t="shared" si="23"/>
        <v>482.96683311370026</v>
      </c>
      <c r="G287" s="11">
        <f t="shared" si="24"/>
        <v>51781.428381013342</v>
      </c>
    </row>
    <row r="288" spans="3:7" x14ac:dyDescent="0.2">
      <c r="C288" s="10">
        <f t="shared" si="21"/>
        <v>271</v>
      </c>
      <c r="D288" s="11">
        <f t="shared" si="20"/>
        <v>678.95831516667249</v>
      </c>
      <c r="E288" s="11">
        <f t="shared" si="22"/>
        <v>194.1803564287959</v>
      </c>
      <c r="F288" s="12">
        <f t="shared" si="23"/>
        <v>484.77795873787659</v>
      </c>
      <c r="G288" s="11">
        <f t="shared" si="24"/>
        <v>51296.650422275467</v>
      </c>
    </row>
    <row r="289" spans="3:7" x14ac:dyDescent="0.2">
      <c r="C289" s="10">
        <f t="shared" si="21"/>
        <v>272</v>
      </c>
      <c r="D289" s="11">
        <f t="shared" si="20"/>
        <v>678.95831516667249</v>
      </c>
      <c r="E289" s="11">
        <f t="shared" si="22"/>
        <v>192.3624390835289</v>
      </c>
      <c r="F289" s="12">
        <f t="shared" si="23"/>
        <v>486.59587608314359</v>
      </c>
      <c r="G289" s="11">
        <f t="shared" si="24"/>
        <v>50810.054546192325</v>
      </c>
    </row>
    <row r="290" spans="3:7" x14ac:dyDescent="0.2">
      <c r="C290" s="10">
        <f t="shared" si="21"/>
        <v>273</v>
      </c>
      <c r="D290" s="11">
        <f t="shared" si="20"/>
        <v>678.95831516667249</v>
      </c>
      <c r="E290" s="11">
        <f t="shared" si="22"/>
        <v>190.53770454821716</v>
      </c>
      <c r="F290" s="12">
        <f t="shared" si="23"/>
        <v>488.42061061845533</v>
      </c>
      <c r="G290" s="11">
        <f t="shared" si="24"/>
        <v>50321.633935573867</v>
      </c>
    </row>
    <row r="291" spans="3:7" x14ac:dyDescent="0.2">
      <c r="C291" s="10">
        <f t="shared" si="21"/>
        <v>274</v>
      </c>
      <c r="D291" s="11">
        <f t="shared" si="20"/>
        <v>678.95831516667249</v>
      </c>
      <c r="E291" s="11">
        <f t="shared" si="22"/>
        <v>188.70612725839797</v>
      </c>
      <c r="F291" s="12">
        <f t="shared" si="23"/>
        <v>490.25218790827455</v>
      </c>
      <c r="G291" s="11">
        <f t="shared" si="24"/>
        <v>49831.38174766559</v>
      </c>
    </row>
    <row r="292" spans="3:7" x14ac:dyDescent="0.2">
      <c r="C292" s="10">
        <f t="shared" si="21"/>
        <v>275</v>
      </c>
      <c r="D292" s="11">
        <f t="shared" si="20"/>
        <v>678.95831516667249</v>
      </c>
      <c r="E292" s="11">
        <f t="shared" si="22"/>
        <v>186.86768155374199</v>
      </c>
      <c r="F292" s="12">
        <f t="shared" si="23"/>
        <v>492.0906336129305</v>
      </c>
      <c r="G292" s="11">
        <f t="shared" si="24"/>
        <v>49339.291114052656</v>
      </c>
    </row>
    <row r="293" spans="3:7" x14ac:dyDescent="0.2">
      <c r="C293" s="10">
        <f t="shared" si="21"/>
        <v>276</v>
      </c>
      <c r="D293" s="11">
        <f t="shared" si="20"/>
        <v>678.95831516667249</v>
      </c>
      <c r="E293" s="11">
        <f t="shared" si="22"/>
        <v>185.0223416776935</v>
      </c>
      <c r="F293" s="12">
        <f t="shared" si="23"/>
        <v>493.93597348897902</v>
      </c>
      <c r="G293" s="11">
        <f t="shared" si="24"/>
        <v>48845.355140563675</v>
      </c>
    </row>
    <row r="294" spans="3:7" x14ac:dyDescent="0.2">
      <c r="C294" s="10">
        <f t="shared" si="21"/>
        <v>277</v>
      </c>
      <c r="D294" s="11">
        <f t="shared" si="20"/>
        <v>678.95831516667249</v>
      </c>
      <c r="E294" s="11">
        <f t="shared" si="22"/>
        <v>183.17008177710989</v>
      </c>
      <c r="F294" s="12">
        <f t="shared" si="23"/>
        <v>495.78823338956261</v>
      </c>
      <c r="G294" s="11">
        <f t="shared" si="24"/>
        <v>48349.566907174114</v>
      </c>
    </row>
    <row r="295" spans="3:7" x14ac:dyDescent="0.2">
      <c r="C295" s="10">
        <f t="shared" si="21"/>
        <v>278</v>
      </c>
      <c r="D295" s="11">
        <f t="shared" si="20"/>
        <v>678.95831516667249</v>
      </c>
      <c r="E295" s="11">
        <f t="shared" si="22"/>
        <v>181.31087590189907</v>
      </c>
      <c r="F295" s="12">
        <f t="shared" si="23"/>
        <v>497.64743926477342</v>
      </c>
      <c r="G295" s="11">
        <f t="shared" si="24"/>
        <v>47851.919467909342</v>
      </c>
    </row>
    <row r="296" spans="3:7" x14ac:dyDescent="0.2">
      <c r="C296" s="10">
        <f t="shared" si="21"/>
        <v>279</v>
      </c>
      <c r="D296" s="11">
        <f t="shared" si="20"/>
        <v>678.95831516667249</v>
      </c>
      <c r="E296" s="11">
        <f t="shared" si="22"/>
        <v>179.4446980046562</v>
      </c>
      <c r="F296" s="12">
        <f t="shared" si="23"/>
        <v>499.51361716201632</v>
      </c>
      <c r="G296" s="11">
        <f t="shared" si="24"/>
        <v>47352.405850747324</v>
      </c>
    </row>
    <row r="297" spans="3:7" x14ac:dyDescent="0.2">
      <c r="C297" s="10">
        <f t="shared" si="21"/>
        <v>280</v>
      </c>
      <c r="D297" s="11">
        <f t="shared" si="20"/>
        <v>678.95831516667249</v>
      </c>
      <c r="E297" s="11">
        <f t="shared" si="22"/>
        <v>177.57152194029868</v>
      </c>
      <c r="F297" s="12">
        <f t="shared" si="23"/>
        <v>501.38679322637381</v>
      </c>
      <c r="G297" s="11">
        <f t="shared" si="24"/>
        <v>46851.019057520949</v>
      </c>
    </row>
    <row r="298" spans="3:7" x14ac:dyDescent="0.2">
      <c r="C298" s="10">
        <f t="shared" si="21"/>
        <v>281</v>
      </c>
      <c r="D298" s="11">
        <f t="shared" si="20"/>
        <v>678.95831516667249</v>
      </c>
      <c r="E298" s="11">
        <f t="shared" si="22"/>
        <v>175.69132146569982</v>
      </c>
      <c r="F298" s="12">
        <f t="shared" si="23"/>
        <v>503.26699370097265</v>
      </c>
      <c r="G298" s="11">
        <f t="shared" si="24"/>
        <v>46347.752063819979</v>
      </c>
    </row>
    <row r="299" spans="3:7" x14ac:dyDescent="0.2">
      <c r="C299" s="10">
        <f t="shared" si="21"/>
        <v>282</v>
      </c>
      <c r="D299" s="11">
        <f t="shared" si="20"/>
        <v>678.95831516667249</v>
      </c>
      <c r="E299" s="11">
        <f t="shared" si="22"/>
        <v>173.80407023932122</v>
      </c>
      <c r="F299" s="12">
        <f t="shared" si="23"/>
        <v>505.15424492735127</v>
      </c>
      <c r="G299" s="11">
        <f t="shared" si="24"/>
        <v>45842.597818892624</v>
      </c>
    </row>
    <row r="300" spans="3:7" x14ac:dyDescent="0.2">
      <c r="C300" s="10">
        <f t="shared" si="21"/>
        <v>283</v>
      </c>
      <c r="D300" s="11">
        <f t="shared" si="20"/>
        <v>678.95831516667249</v>
      </c>
      <c r="E300" s="11">
        <f t="shared" si="22"/>
        <v>171.90974182084366</v>
      </c>
      <c r="F300" s="12">
        <f t="shared" si="23"/>
        <v>507.0485733458288</v>
      </c>
      <c r="G300" s="11">
        <f t="shared" si="24"/>
        <v>45335.549245546797</v>
      </c>
    </row>
    <row r="301" spans="3:7" x14ac:dyDescent="0.2">
      <c r="C301" s="10">
        <f t="shared" si="21"/>
        <v>284</v>
      </c>
      <c r="D301" s="11">
        <f t="shared" si="20"/>
        <v>678.95831516667249</v>
      </c>
      <c r="E301" s="11">
        <f t="shared" si="22"/>
        <v>170.00830967079688</v>
      </c>
      <c r="F301" s="12">
        <f t="shared" si="23"/>
        <v>508.95000549587564</v>
      </c>
      <c r="G301" s="11">
        <f t="shared" si="24"/>
        <v>44826.59924005092</v>
      </c>
    </row>
    <row r="302" spans="3:7" x14ac:dyDescent="0.2">
      <c r="C302" s="10">
        <f t="shared" si="21"/>
        <v>285</v>
      </c>
      <c r="D302" s="11">
        <f t="shared" si="20"/>
        <v>678.95831516667249</v>
      </c>
      <c r="E302" s="11">
        <f t="shared" si="22"/>
        <v>168.09974715018737</v>
      </c>
      <c r="F302" s="12">
        <f t="shared" si="23"/>
        <v>510.85856801648515</v>
      </c>
      <c r="G302" s="11">
        <f t="shared" si="24"/>
        <v>44315.740672034437</v>
      </c>
    </row>
    <row r="303" spans="3:7" x14ac:dyDescent="0.2">
      <c r="C303" s="10">
        <f t="shared" si="21"/>
        <v>286</v>
      </c>
      <c r="D303" s="11">
        <f t="shared" si="20"/>
        <v>678.95831516667249</v>
      </c>
      <c r="E303" s="11">
        <f t="shared" si="22"/>
        <v>166.1840275201256</v>
      </c>
      <c r="F303" s="12">
        <f t="shared" si="23"/>
        <v>512.7742876465469</v>
      </c>
      <c r="G303" s="11">
        <f t="shared" si="24"/>
        <v>43802.966384387888</v>
      </c>
    </row>
    <row r="304" spans="3:7" x14ac:dyDescent="0.2">
      <c r="C304" s="10">
        <f t="shared" si="21"/>
        <v>287</v>
      </c>
      <c r="D304" s="11">
        <f t="shared" si="20"/>
        <v>678.95831516667249</v>
      </c>
      <c r="E304" s="11">
        <f t="shared" si="22"/>
        <v>164.26112394145107</v>
      </c>
      <c r="F304" s="12">
        <f t="shared" si="23"/>
        <v>514.69719122522145</v>
      </c>
      <c r="G304" s="11">
        <f t="shared" si="24"/>
        <v>43288.269193162669</v>
      </c>
    </row>
    <row r="305" spans="3:7" x14ac:dyDescent="0.2">
      <c r="C305" s="10">
        <f t="shared" si="21"/>
        <v>288</v>
      </c>
      <c r="D305" s="11">
        <f t="shared" si="20"/>
        <v>678.95831516667249</v>
      </c>
      <c r="E305" s="11">
        <f t="shared" si="22"/>
        <v>162.33100947435653</v>
      </c>
      <c r="F305" s="12">
        <f t="shared" si="23"/>
        <v>516.62730569231599</v>
      </c>
      <c r="G305" s="11">
        <f t="shared" si="24"/>
        <v>42771.641887470352</v>
      </c>
    </row>
    <row r="306" spans="3:7" x14ac:dyDescent="0.2">
      <c r="C306" s="10">
        <f t="shared" si="21"/>
        <v>289</v>
      </c>
      <c r="D306" s="11">
        <f t="shared" si="20"/>
        <v>678.95831516667249</v>
      </c>
      <c r="E306" s="11">
        <f t="shared" si="22"/>
        <v>160.39365707801039</v>
      </c>
      <c r="F306" s="12">
        <f t="shared" si="23"/>
        <v>518.5646580886621</v>
      </c>
      <c r="G306" s="11">
        <f t="shared" si="24"/>
        <v>42253.077229381692</v>
      </c>
    </row>
    <row r="307" spans="3:7" x14ac:dyDescent="0.2">
      <c r="C307" s="10">
        <f t="shared" si="21"/>
        <v>290</v>
      </c>
      <c r="D307" s="11">
        <f t="shared" si="20"/>
        <v>678.95831516667249</v>
      </c>
      <c r="E307" s="11">
        <f t="shared" si="22"/>
        <v>158.44903961017798</v>
      </c>
      <c r="F307" s="12">
        <f t="shared" si="23"/>
        <v>520.50927555649446</v>
      </c>
      <c r="G307" s="11">
        <f t="shared" si="24"/>
        <v>41732.567953825201</v>
      </c>
    </row>
    <row r="308" spans="3:7" x14ac:dyDescent="0.2">
      <c r="C308" s="10">
        <f t="shared" si="21"/>
        <v>291</v>
      </c>
      <c r="D308" s="11">
        <f t="shared" si="20"/>
        <v>678.95831516667249</v>
      </c>
      <c r="E308" s="11">
        <f t="shared" si="22"/>
        <v>156.49712982684116</v>
      </c>
      <c r="F308" s="12">
        <f t="shared" si="23"/>
        <v>522.46118533983133</v>
      </c>
      <c r="G308" s="11">
        <f t="shared" si="24"/>
        <v>41210.10676848537</v>
      </c>
    </row>
    <row r="309" spans="3:7" x14ac:dyDescent="0.2">
      <c r="C309" s="10">
        <f t="shared" si="21"/>
        <v>292</v>
      </c>
      <c r="D309" s="11">
        <f t="shared" si="20"/>
        <v>678.95831516667249</v>
      </c>
      <c r="E309" s="11">
        <f t="shared" si="22"/>
        <v>154.53790038181685</v>
      </c>
      <c r="F309" s="12">
        <f t="shared" si="23"/>
        <v>524.42041478485567</v>
      </c>
      <c r="G309" s="11">
        <f t="shared" si="24"/>
        <v>40685.686353700512</v>
      </c>
    </row>
    <row r="310" spans="3:7" x14ac:dyDescent="0.2">
      <c r="C310" s="10">
        <f t="shared" si="21"/>
        <v>293</v>
      </c>
      <c r="D310" s="11">
        <f t="shared" si="20"/>
        <v>678.95831516667249</v>
      </c>
      <c r="E310" s="11">
        <f t="shared" si="22"/>
        <v>152.57132382637366</v>
      </c>
      <c r="F310" s="12">
        <f t="shared" si="23"/>
        <v>526.38699134029889</v>
      </c>
      <c r="G310" s="11">
        <f t="shared" si="24"/>
        <v>40159.299362360216</v>
      </c>
    </row>
    <row r="311" spans="3:7" x14ac:dyDescent="0.2">
      <c r="C311" s="10">
        <f t="shared" si="21"/>
        <v>294</v>
      </c>
      <c r="D311" s="11">
        <f t="shared" si="20"/>
        <v>678.95831516667249</v>
      </c>
      <c r="E311" s="11">
        <f t="shared" si="22"/>
        <v>150.59737260884759</v>
      </c>
      <c r="F311" s="12">
        <f t="shared" si="23"/>
        <v>528.36094255782496</v>
      </c>
      <c r="G311" s="11">
        <f t="shared" si="24"/>
        <v>39630.938419802391</v>
      </c>
    </row>
    <row r="312" spans="3:7" x14ac:dyDescent="0.2">
      <c r="C312" s="10">
        <f t="shared" si="21"/>
        <v>295</v>
      </c>
      <c r="D312" s="11">
        <f t="shared" si="20"/>
        <v>678.95831516667249</v>
      </c>
      <c r="E312" s="11">
        <f t="shared" si="22"/>
        <v>148.6160190742558</v>
      </c>
      <c r="F312" s="12">
        <f t="shared" si="23"/>
        <v>530.34229609241675</v>
      </c>
      <c r="G312" s="11">
        <f t="shared" si="24"/>
        <v>39100.596123709976</v>
      </c>
    </row>
    <row r="313" spans="3:7" x14ac:dyDescent="0.2">
      <c r="C313" s="10">
        <f t="shared" si="21"/>
        <v>296</v>
      </c>
      <c r="D313" s="11">
        <f t="shared" si="20"/>
        <v>678.95831516667249</v>
      </c>
      <c r="E313" s="11">
        <f t="shared" si="22"/>
        <v>146.62723546390927</v>
      </c>
      <c r="F313" s="12">
        <f t="shared" si="23"/>
        <v>532.33107970276319</v>
      </c>
      <c r="G313" s="11">
        <f t="shared" si="24"/>
        <v>38568.26504400721</v>
      </c>
    </row>
    <row r="314" spans="3:7" x14ac:dyDescent="0.2">
      <c r="C314" s="10">
        <f t="shared" si="21"/>
        <v>297</v>
      </c>
      <c r="D314" s="11">
        <f t="shared" si="20"/>
        <v>678.95831516667249</v>
      </c>
      <c r="E314" s="11">
        <f t="shared" si="22"/>
        <v>144.63099391502396</v>
      </c>
      <c r="F314" s="12">
        <f t="shared" si="23"/>
        <v>534.32732125164853</v>
      </c>
      <c r="G314" s="11">
        <f t="shared" si="24"/>
        <v>38033.93772275556</v>
      </c>
    </row>
    <row r="315" spans="3:7" x14ac:dyDescent="0.2">
      <c r="C315" s="10">
        <f t="shared" si="21"/>
        <v>298</v>
      </c>
      <c r="D315" s="11">
        <f t="shared" si="20"/>
        <v>678.95831516667249</v>
      </c>
      <c r="E315" s="11">
        <f t="shared" si="22"/>
        <v>142.6272664603303</v>
      </c>
      <c r="F315" s="12">
        <f t="shared" si="23"/>
        <v>536.33104870634224</v>
      </c>
      <c r="G315" s="11">
        <f t="shared" si="24"/>
        <v>37497.606674049217</v>
      </c>
    </row>
    <row r="316" spans="3:7" x14ac:dyDescent="0.2">
      <c r="C316" s="10">
        <f t="shared" si="21"/>
        <v>299</v>
      </c>
      <c r="D316" s="11">
        <f t="shared" si="20"/>
        <v>678.95831516667249</v>
      </c>
      <c r="E316" s="11">
        <f t="shared" si="22"/>
        <v>140.61602502768156</v>
      </c>
      <c r="F316" s="12">
        <f t="shared" si="23"/>
        <v>538.34229013899096</v>
      </c>
      <c r="G316" s="11">
        <f t="shared" si="24"/>
        <v>36959.264383910224</v>
      </c>
    </row>
    <row r="317" spans="3:7" x14ac:dyDescent="0.2">
      <c r="C317" s="10">
        <f t="shared" si="21"/>
        <v>300</v>
      </c>
      <c r="D317" s="11">
        <f t="shared" si="20"/>
        <v>678.95831516667249</v>
      </c>
      <c r="E317" s="11">
        <f t="shared" si="22"/>
        <v>138.59724143966039</v>
      </c>
      <c r="F317" s="12">
        <f t="shared" si="23"/>
        <v>540.36107372701213</v>
      </c>
      <c r="G317" s="11">
        <f t="shared" si="24"/>
        <v>36418.90331018321</v>
      </c>
    </row>
    <row r="318" spans="3:7" x14ac:dyDescent="0.2">
      <c r="C318" s="10">
        <f t="shared" si="21"/>
        <v>301</v>
      </c>
      <c r="D318" s="11">
        <f t="shared" si="20"/>
        <v>678.95831516667249</v>
      </c>
      <c r="E318" s="11">
        <f t="shared" si="22"/>
        <v>136.57088741318412</v>
      </c>
      <c r="F318" s="12">
        <f t="shared" si="23"/>
        <v>542.3874277534884</v>
      </c>
      <c r="G318" s="11">
        <f t="shared" si="24"/>
        <v>35876.515882429725</v>
      </c>
    </row>
    <row r="319" spans="3:7" x14ac:dyDescent="0.2">
      <c r="C319" s="10">
        <f t="shared" si="21"/>
        <v>302</v>
      </c>
      <c r="D319" s="11">
        <f t="shared" si="20"/>
        <v>678.95831516667249</v>
      </c>
      <c r="E319" s="11">
        <f t="shared" si="22"/>
        <v>134.5369345591086</v>
      </c>
      <c r="F319" s="12">
        <f t="shared" si="23"/>
        <v>544.42138060756383</v>
      </c>
      <c r="G319" s="11">
        <f t="shared" si="24"/>
        <v>35332.094501822161</v>
      </c>
    </row>
    <row r="320" spans="3:7" x14ac:dyDescent="0.2">
      <c r="C320" s="10">
        <f t="shared" si="21"/>
        <v>303</v>
      </c>
      <c r="D320" s="11">
        <f t="shared" si="20"/>
        <v>678.95831516667249</v>
      </c>
      <c r="E320" s="11">
        <f t="shared" si="22"/>
        <v>132.49535438183028</v>
      </c>
      <c r="F320" s="12">
        <f t="shared" si="23"/>
        <v>546.46296078484215</v>
      </c>
      <c r="G320" s="11">
        <f t="shared" si="24"/>
        <v>34785.631541037321</v>
      </c>
    </row>
    <row r="321" spans="3:7" x14ac:dyDescent="0.2">
      <c r="C321" s="10">
        <f t="shared" si="21"/>
        <v>304</v>
      </c>
      <c r="D321" s="11">
        <f t="shared" si="20"/>
        <v>678.95831516667249</v>
      </c>
      <c r="E321" s="11">
        <f t="shared" si="22"/>
        <v>130.44611827888718</v>
      </c>
      <c r="F321" s="12">
        <f t="shared" si="23"/>
        <v>548.51219688778531</v>
      </c>
      <c r="G321" s="11">
        <f t="shared" si="24"/>
        <v>34237.119344149534</v>
      </c>
    </row>
    <row r="322" spans="3:7" x14ac:dyDescent="0.2">
      <c r="C322" s="10">
        <f t="shared" si="21"/>
        <v>305</v>
      </c>
      <c r="D322" s="11">
        <f t="shared" si="20"/>
        <v>678.95831516667249</v>
      </c>
      <c r="E322" s="11">
        <f t="shared" si="22"/>
        <v>128.38919754055803</v>
      </c>
      <c r="F322" s="12">
        <f t="shared" si="23"/>
        <v>550.56911762611446</v>
      </c>
      <c r="G322" s="11">
        <f t="shared" si="24"/>
        <v>33686.550226523417</v>
      </c>
    </row>
    <row r="323" spans="3:7" x14ac:dyDescent="0.2">
      <c r="C323" s="10">
        <f t="shared" si="21"/>
        <v>306</v>
      </c>
      <c r="D323" s="11">
        <f t="shared" si="20"/>
        <v>678.95831516667249</v>
      </c>
      <c r="E323" s="11">
        <f t="shared" si="22"/>
        <v>126.32456334946012</v>
      </c>
      <c r="F323" s="12">
        <f t="shared" si="23"/>
        <v>552.63375181721233</v>
      </c>
      <c r="G323" s="11">
        <f t="shared" si="24"/>
        <v>33133.916474706202</v>
      </c>
    </row>
    <row r="324" spans="3:7" x14ac:dyDescent="0.2">
      <c r="C324" s="10">
        <f t="shared" si="21"/>
        <v>307</v>
      </c>
      <c r="D324" s="11">
        <f t="shared" si="20"/>
        <v>678.95831516667249</v>
      </c>
      <c r="E324" s="11">
        <f t="shared" si="22"/>
        <v>124.25218678014561</v>
      </c>
      <c r="F324" s="12">
        <f t="shared" si="23"/>
        <v>554.70612838652687</v>
      </c>
      <c r="G324" s="11">
        <f t="shared" si="24"/>
        <v>32579.210346319676</v>
      </c>
    </row>
    <row r="325" spans="3:7" x14ac:dyDescent="0.2">
      <c r="C325" s="10">
        <f t="shared" si="21"/>
        <v>308</v>
      </c>
      <c r="D325" s="11">
        <f t="shared" si="20"/>
        <v>678.95831516667249</v>
      </c>
      <c r="E325" s="11">
        <f t="shared" si="22"/>
        <v>122.17203879869618</v>
      </c>
      <c r="F325" s="12">
        <f t="shared" si="23"/>
        <v>556.78627636797637</v>
      </c>
      <c r="G325" s="11">
        <f t="shared" si="24"/>
        <v>32022.424069951699</v>
      </c>
    </row>
    <row r="326" spans="3:7" x14ac:dyDescent="0.2">
      <c r="C326" s="10">
        <f t="shared" si="21"/>
        <v>309</v>
      </c>
      <c r="D326" s="11">
        <f t="shared" si="20"/>
        <v>678.95831516667249</v>
      </c>
      <c r="E326" s="11">
        <f t="shared" si="22"/>
        <v>120.08409026231631</v>
      </c>
      <c r="F326" s="12">
        <f t="shared" si="23"/>
        <v>558.8742249043562</v>
      </c>
      <c r="G326" s="11">
        <f t="shared" si="24"/>
        <v>31463.549845047342</v>
      </c>
    </row>
    <row r="327" spans="3:7" x14ac:dyDescent="0.2">
      <c r="C327" s="10">
        <f t="shared" si="21"/>
        <v>310</v>
      </c>
      <c r="D327" s="11">
        <f t="shared" si="20"/>
        <v>678.95831516667249</v>
      </c>
      <c r="E327" s="11">
        <f t="shared" si="22"/>
        <v>117.98831191892502</v>
      </c>
      <c r="F327" s="12">
        <f t="shared" si="23"/>
        <v>560.97000324774751</v>
      </c>
      <c r="G327" s="11">
        <f t="shared" si="24"/>
        <v>30902.579841799594</v>
      </c>
    </row>
    <row r="328" spans="3:7" x14ac:dyDescent="0.2">
      <c r="C328" s="10">
        <f t="shared" si="21"/>
        <v>311</v>
      </c>
      <c r="D328" s="11">
        <f t="shared" si="20"/>
        <v>678.95831516667249</v>
      </c>
      <c r="E328" s="11">
        <f t="shared" si="22"/>
        <v>115.884674406746</v>
      </c>
      <c r="F328" s="12">
        <f t="shared" si="23"/>
        <v>563.07364075992655</v>
      </c>
      <c r="G328" s="11">
        <f t="shared" si="24"/>
        <v>30339.506201039669</v>
      </c>
    </row>
    <row r="329" spans="3:7" x14ac:dyDescent="0.2">
      <c r="C329" s="10">
        <f t="shared" si="21"/>
        <v>312</v>
      </c>
      <c r="D329" s="11">
        <f t="shared" si="20"/>
        <v>678.95831516667249</v>
      </c>
      <c r="E329" s="11">
        <f t="shared" si="22"/>
        <v>113.77314825389634</v>
      </c>
      <c r="F329" s="12">
        <f t="shared" si="23"/>
        <v>565.18516691277614</v>
      </c>
      <c r="G329" s="11">
        <f t="shared" si="24"/>
        <v>29774.321034126893</v>
      </c>
    </row>
    <row r="330" spans="3:7" x14ac:dyDescent="0.2">
      <c r="C330" s="10">
        <f t="shared" si="21"/>
        <v>313</v>
      </c>
      <c r="D330" s="11">
        <f t="shared" si="20"/>
        <v>678.95831516667249</v>
      </c>
      <c r="E330" s="11">
        <f t="shared" si="22"/>
        <v>111.65370387797347</v>
      </c>
      <c r="F330" s="12">
        <f t="shared" si="23"/>
        <v>567.30461128869899</v>
      </c>
      <c r="G330" s="11">
        <f t="shared" si="24"/>
        <v>29207.016422838195</v>
      </c>
    </row>
    <row r="331" spans="3:7" x14ac:dyDescent="0.2">
      <c r="C331" s="10">
        <f t="shared" si="21"/>
        <v>314</v>
      </c>
      <c r="D331" s="11">
        <f t="shared" si="20"/>
        <v>678.95831516667249</v>
      </c>
      <c r="E331" s="11">
        <f t="shared" si="22"/>
        <v>109.5263115856409</v>
      </c>
      <c r="F331" s="12">
        <f t="shared" si="23"/>
        <v>569.43200358103161</v>
      </c>
      <c r="G331" s="11">
        <f t="shared" si="24"/>
        <v>28637.584419257164</v>
      </c>
    </row>
    <row r="332" spans="3:7" x14ac:dyDescent="0.2">
      <c r="C332" s="10">
        <f t="shared" si="21"/>
        <v>315</v>
      </c>
      <c r="D332" s="11">
        <f t="shared" si="20"/>
        <v>678.95831516667249</v>
      </c>
      <c r="E332" s="11">
        <f t="shared" si="22"/>
        <v>107.39094157221207</v>
      </c>
      <c r="F332" s="12">
        <f t="shared" si="23"/>
        <v>571.56737359446038</v>
      </c>
      <c r="G332" s="11">
        <f t="shared" si="24"/>
        <v>28066.017045662702</v>
      </c>
    </row>
    <row r="333" spans="3:7" x14ac:dyDescent="0.2">
      <c r="C333" s="10">
        <f t="shared" si="21"/>
        <v>316</v>
      </c>
      <c r="D333" s="11">
        <f t="shared" si="20"/>
        <v>678.95831516667249</v>
      </c>
      <c r="E333" s="11">
        <f t="shared" si="22"/>
        <v>105.2475639212329</v>
      </c>
      <c r="F333" s="12">
        <f t="shared" si="23"/>
        <v>573.71075124543961</v>
      </c>
      <c r="G333" s="11">
        <f t="shared" si="24"/>
        <v>27492.306294417263</v>
      </c>
    </row>
    <row r="334" spans="3:7" x14ac:dyDescent="0.2">
      <c r="C334" s="10">
        <f t="shared" si="21"/>
        <v>317</v>
      </c>
      <c r="D334" s="11">
        <f t="shared" si="20"/>
        <v>678.95831516667249</v>
      </c>
      <c r="E334" s="11">
        <f t="shared" si="22"/>
        <v>103.09614860406253</v>
      </c>
      <c r="F334" s="12">
        <f t="shared" si="23"/>
        <v>575.8621665626099</v>
      </c>
      <c r="G334" s="11">
        <f t="shared" si="24"/>
        <v>26916.444127854655</v>
      </c>
    </row>
    <row r="335" spans="3:7" x14ac:dyDescent="0.2">
      <c r="C335" s="10">
        <f t="shared" si="21"/>
        <v>318</v>
      </c>
      <c r="D335" s="11">
        <f t="shared" si="20"/>
        <v>678.95831516667249</v>
      </c>
      <c r="E335" s="11">
        <f t="shared" si="22"/>
        <v>100.9366654794528</v>
      </c>
      <c r="F335" s="12">
        <f t="shared" si="23"/>
        <v>578.02164968721968</v>
      </c>
      <c r="G335" s="11">
        <f t="shared" si="24"/>
        <v>26338.422478167435</v>
      </c>
    </row>
    <row r="336" spans="3:7" x14ac:dyDescent="0.2">
      <c r="C336" s="10">
        <f t="shared" si="21"/>
        <v>319</v>
      </c>
      <c r="D336" s="11">
        <f t="shared" si="20"/>
        <v>678.95831516667249</v>
      </c>
      <c r="E336" s="11">
        <f t="shared" si="22"/>
        <v>98.769084293125772</v>
      </c>
      <c r="F336" s="12">
        <f t="shared" si="23"/>
        <v>580.18923087354676</v>
      </c>
      <c r="G336" s="11">
        <f t="shared" si="24"/>
        <v>25758.233247293887</v>
      </c>
    </row>
    <row r="337" spans="3:7" x14ac:dyDescent="0.2">
      <c r="C337" s="10">
        <f t="shared" si="21"/>
        <v>320</v>
      </c>
      <c r="D337" s="11">
        <f t="shared" si="20"/>
        <v>678.95831516667249</v>
      </c>
      <c r="E337" s="11">
        <f t="shared" si="22"/>
        <v>96.593374677350013</v>
      </c>
      <c r="F337" s="12">
        <f t="shared" si="23"/>
        <v>582.36494048932252</v>
      </c>
      <c r="G337" s="11">
        <f t="shared" si="24"/>
        <v>25175.868306804565</v>
      </c>
    </row>
    <row r="338" spans="3:7" x14ac:dyDescent="0.2">
      <c r="C338" s="10">
        <f t="shared" si="21"/>
        <v>321</v>
      </c>
      <c r="D338" s="11">
        <f t="shared" ref="D338:D401" si="25">IF(C338&gt;$D$13,"",PMT($D$11,$D$13,$D$7)*-1)</f>
        <v>678.95831516667249</v>
      </c>
      <c r="E338" s="11">
        <f t="shared" si="22"/>
        <v>94.409506150515099</v>
      </c>
      <c r="F338" s="12">
        <f t="shared" si="23"/>
        <v>584.54880901615741</v>
      </c>
      <c r="G338" s="11">
        <f t="shared" si="24"/>
        <v>24591.319497788409</v>
      </c>
    </row>
    <row r="339" spans="3:7" x14ac:dyDescent="0.2">
      <c r="C339" s="10">
        <f t="shared" ref="C339:C402" si="26">IF(OR(C338=$D$13,C338=""),"",IF(ISNUMBER(C338),C338+1,1))</f>
        <v>322</v>
      </c>
      <c r="D339" s="11">
        <f t="shared" si="25"/>
        <v>678.95831516667249</v>
      </c>
      <c r="E339" s="11">
        <f t="shared" ref="E339:E402" si="27">IF(C339&gt;$D$13,"",$D$11*G338)</f>
        <v>92.21744811670456</v>
      </c>
      <c r="F339" s="12">
        <f t="shared" ref="F339:F402" si="28">IF(C339&gt;$D$13,"",D339-E339)</f>
        <v>586.74086704996796</v>
      </c>
      <c r="G339" s="11">
        <f t="shared" ref="G339:G402" si="29">IF(C339&gt;$D$13,"",G338-F339)</f>
        <v>24004.578630738441</v>
      </c>
    </row>
    <row r="340" spans="3:7" x14ac:dyDescent="0.2">
      <c r="C340" s="10">
        <f t="shared" si="26"/>
        <v>323</v>
      </c>
      <c r="D340" s="11">
        <f t="shared" si="25"/>
        <v>678.95831516667249</v>
      </c>
      <c r="E340" s="11">
        <f t="shared" si="27"/>
        <v>90.017169865267235</v>
      </c>
      <c r="F340" s="12">
        <f t="shared" si="28"/>
        <v>588.9411453014053</v>
      </c>
      <c r="G340" s="11">
        <f t="shared" si="29"/>
        <v>23415.637485437037</v>
      </c>
    </row>
    <row r="341" spans="3:7" x14ac:dyDescent="0.2">
      <c r="C341" s="10">
        <f t="shared" si="26"/>
        <v>324</v>
      </c>
      <c r="D341" s="11">
        <f t="shared" si="25"/>
        <v>678.95831516667249</v>
      </c>
      <c r="E341" s="11">
        <f t="shared" si="27"/>
        <v>87.808640570387013</v>
      </c>
      <c r="F341" s="12">
        <f t="shared" si="28"/>
        <v>591.14967459628542</v>
      </c>
      <c r="G341" s="11">
        <f t="shared" si="29"/>
        <v>22824.48781084075</v>
      </c>
    </row>
    <row r="342" spans="3:7" x14ac:dyDescent="0.2">
      <c r="C342" s="10">
        <f t="shared" si="26"/>
        <v>325</v>
      </c>
      <c r="D342" s="11">
        <f t="shared" si="25"/>
        <v>678.95831516667249</v>
      </c>
      <c r="E342" s="11">
        <f t="shared" si="27"/>
        <v>85.591829290650992</v>
      </c>
      <c r="F342" s="12">
        <f t="shared" si="28"/>
        <v>593.36648587602144</v>
      </c>
      <c r="G342" s="11">
        <f t="shared" si="29"/>
        <v>22231.12132496473</v>
      </c>
    </row>
    <row r="343" spans="3:7" x14ac:dyDescent="0.2">
      <c r="C343" s="10">
        <f t="shared" si="26"/>
        <v>326</v>
      </c>
      <c r="D343" s="11">
        <f t="shared" si="25"/>
        <v>678.95831516667249</v>
      </c>
      <c r="E343" s="11">
        <f t="shared" si="27"/>
        <v>83.366704968615963</v>
      </c>
      <c r="F343" s="12">
        <f t="shared" si="28"/>
        <v>595.59161019805651</v>
      </c>
      <c r="G343" s="11">
        <f t="shared" si="29"/>
        <v>21635.529714766672</v>
      </c>
    </row>
    <row r="344" spans="3:7" x14ac:dyDescent="0.2">
      <c r="C344" s="10">
        <f t="shared" si="26"/>
        <v>327</v>
      </c>
      <c r="D344" s="11">
        <f t="shared" si="25"/>
        <v>678.95831516667249</v>
      </c>
      <c r="E344" s="11">
        <f t="shared" si="27"/>
        <v>81.133236430373287</v>
      </c>
      <c r="F344" s="12">
        <f t="shared" si="28"/>
        <v>597.82507873629925</v>
      </c>
      <c r="G344" s="11">
        <f t="shared" si="29"/>
        <v>21037.704636030372</v>
      </c>
    </row>
    <row r="345" spans="3:7" x14ac:dyDescent="0.2">
      <c r="C345" s="10">
        <f t="shared" si="26"/>
        <v>328</v>
      </c>
      <c r="D345" s="11">
        <f t="shared" si="25"/>
        <v>678.95831516667249</v>
      </c>
      <c r="E345" s="11">
        <f t="shared" si="27"/>
        <v>78.891392385112212</v>
      </c>
      <c r="F345" s="12">
        <f t="shared" si="28"/>
        <v>600.06692278156027</v>
      </c>
      <c r="G345" s="11">
        <f t="shared" si="29"/>
        <v>20437.637713248812</v>
      </c>
    </row>
    <row r="346" spans="3:7" x14ac:dyDescent="0.2">
      <c r="C346" s="10">
        <f t="shared" si="26"/>
        <v>329</v>
      </c>
      <c r="D346" s="11">
        <f t="shared" si="25"/>
        <v>678.95831516667249</v>
      </c>
      <c r="E346" s="11">
        <f t="shared" si="27"/>
        <v>76.641141424681408</v>
      </c>
      <c r="F346" s="12">
        <f t="shared" si="28"/>
        <v>602.31717374199104</v>
      </c>
      <c r="G346" s="11">
        <f t="shared" si="29"/>
        <v>19835.320539506822</v>
      </c>
    </row>
    <row r="347" spans="3:7" x14ac:dyDescent="0.2">
      <c r="C347" s="10">
        <f t="shared" si="26"/>
        <v>330</v>
      </c>
      <c r="D347" s="11">
        <f t="shared" si="25"/>
        <v>678.95831516667249</v>
      </c>
      <c r="E347" s="11">
        <f t="shared" si="27"/>
        <v>74.382452023149</v>
      </c>
      <c r="F347" s="12">
        <f t="shared" si="28"/>
        <v>604.57586314352352</v>
      </c>
      <c r="G347" s="11">
        <f t="shared" si="29"/>
        <v>19230.744676363298</v>
      </c>
    </row>
    <row r="348" spans="3:7" x14ac:dyDescent="0.2">
      <c r="C348" s="10">
        <f t="shared" si="26"/>
        <v>331</v>
      </c>
      <c r="D348" s="11">
        <f t="shared" si="25"/>
        <v>678.95831516667249</v>
      </c>
      <c r="E348" s="11">
        <f t="shared" si="27"/>
        <v>72.115292536360826</v>
      </c>
      <c r="F348" s="12">
        <f t="shared" si="28"/>
        <v>606.84302263031168</v>
      </c>
      <c r="G348" s="11">
        <f t="shared" si="29"/>
        <v>18623.901653732988</v>
      </c>
    </row>
    <row r="349" spans="3:7" x14ac:dyDescent="0.2">
      <c r="C349" s="10">
        <f t="shared" si="26"/>
        <v>332</v>
      </c>
      <c r="D349" s="11">
        <f t="shared" si="25"/>
        <v>678.95831516667249</v>
      </c>
      <c r="E349" s="11">
        <f t="shared" si="27"/>
        <v>69.839631201497212</v>
      </c>
      <c r="F349" s="12">
        <f t="shared" si="28"/>
        <v>609.11868396517525</v>
      </c>
      <c r="G349" s="11">
        <f t="shared" si="29"/>
        <v>18014.782969767813</v>
      </c>
    </row>
    <row r="350" spans="3:7" x14ac:dyDescent="0.2">
      <c r="C350" s="10">
        <f t="shared" si="26"/>
        <v>333</v>
      </c>
      <c r="D350" s="11">
        <f t="shared" si="25"/>
        <v>678.95831516667249</v>
      </c>
      <c r="E350" s="11">
        <f t="shared" si="27"/>
        <v>67.555436136627861</v>
      </c>
      <c r="F350" s="12">
        <f t="shared" si="28"/>
        <v>611.40287903004469</v>
      </c>
      <c r="G350" s="11">
        <f t="shared" si="29"/>
        <v>17403.38009073777</v>
      </c>
    </row>
    <row r="351" spans="3:7" x14ac:dyDescent="0.2">
      <c r="C351" s="10">
        <f t="shared" si="26"/>
        <v>334</v>
      </c>
      <c r="D351" s="11">
        <f t="shared" si="25"/>
        <v>678.95831516667249</v>
      </c>
      <c r="E351" s="11">
        <f t="shared" si="27"/>
        <v>65.262675340265247</v>
      </c>
      <c r="F351" s="12">
        <f t="shared" si="28"/>
        <v>613.69563982640727</v>
      </c>
      <c r="G351" s="11">
        <f t="shared" si="29"/>
        <v>16789.684450911362</v>
      </c>
    </row>
    <row r="352" spans="3:7" x14ac:dyDescent="0.2">
      <c r="C352" s="10">
        <f t="shared" si="26"/>
        <v>335</v>
      </c>
      <c r="D352" s="11">
        <f t="shared" si="25"/>
        <v>678.95831516667249</v>
      </c>
      <c r="E352" s="11">
        <f t="shared" si="27"/>
        <v>62.961316690916263</v>
      </c>
      <c r="F352" s="12">
        <f t="shared" si="28"/>
        <v>615.99699847575619</v>
      </c>
      <c r="G352" s="11">
        <f t="shared" si="29"/>
        <v>16173.687452435606</v>
      </c>
    </row>
    <row r="353" spans="3:7" x14ac:dyDescent="0.2">
      <c r="C353" s="10">
        <f t="shared" si="26"/>
        <v>336</v>
      </c>
      <c r="D353" s="11">
        <f t="shared" si="25"/>
        <v>678.95831516667249</v>
      </c>
      <c r="E353" s="11">
        <f t="shared" si="27"/>
        <v>60.651327946632229</v>
      </c>
      <c r="F353" s="12">
        <f t="shared" si="28"/>
        <v>618.30698722004024</v>
      </c>
      <c r="G353" s="11">
        <f t="shared" si="29"/>
        <v>15555.380465215567</v>
      </c>
    </row>
    <row r="354" spans="3:7" x14ac:dyDescent="0.2">
      <c r="C354" s="10">
        <f t="shared" si="26"/>
        <v>337</v>
      </c>
      <c r="D354" s="11">
        <f t="shared" si="25"/>
        <v>678.95831516667249</v>
      </c>
      <c r="E354" s="11">
        <f t="shared" si="27"/>
        <v>58.332676744557133</v>
      </c>
      <c r="F354" s="12">
        <f t="shared" si="28"/>
        <v>620.62563842211534</v>
      </c>
      <c r="G354" s="11">
        <f t="shared" si="29"/>
        <v>14934.754826793451</v>
      </c>
    </row>
    <row r="355" spans="3:7" x14ac:dyDescent="0.2">
      <c r="C355" s="10">
        <f t="shared" si="26"/>
        <v>338</v>
      </c>
      <c r="D355" s="11">
        <f t="shared" si="25"/>
        <v>678.95831516667249</v>
      </c>
      <c r="E355" s="11">
        <f t="shared" si="27"/>
        <v>56.005330600474245</v>
      </c>
      <c r="F355" s="12">
        <f t="shared" si="28"/>
        <v>622.95298456619821</v>
      </c>
      <c r="G355" s="11">
        <f t="shared" si="29"/>
        <v>14311.801842227253</v>
      </c>
    </row>
    <row r="356" spans="3:7" x14ac:dyDescent="0.2">
      <c r="C356" s="10">
        <f t="shared" si="26"/>
        <v>339</v>
      </c>
      <c r="D356" s="11">
        <f t="shared" si="25"/>
        <v>678.95831516667249</v>
      </c>
      <c r="E356" s="11">
        <f t="shared" si="27"/>
        <v>53.669256908351052</v>
      </c>
      <c r="F356" s="12">
        <f t="shared" si="28"/>
        <v>625.28905825832146</v>
      </c>
      <c r="G356" s="11">
        <f t="shared" si="29"/>
        <v>13686.51278396893</v>
      </c>
    </row>
    <row r="357" spans="3:7" x14ac:dyDescent="0.2">
      <c r="C357" s="10">
        <f t="shared" si="26"/>
        <v>340</v>
      </c>
      <c r="D357" s="11">
        <f t="shared" si="25"/>
        <v>678.95831516667249</v>
      </c>
      <c r="E357" s="11">
        <f t="shared" si="27"/>
        <v>51.324422939882396</v>
      </c>
      <c r="F357" s="12">
        <f t="shared" si="28"/>
        <v>627.63389222679007</v>
      </c>
      <c r="G357" s="11">
        <f t="shared" si="29"/>
        <v>13058.878891742141</v>
      </c>
    </row>
    <row r="358" spans="3:7" x14ac:dyDescent="0.2">
      <c r="C358" s="10">
        <f t="shared" si="26"/>
        <v>341</v>
      </c>
      <c r="D358" s="11">
        <f t="shared" si="25"/>
        <v>678.95831516667249</v>
      </c>
      <c r="E358" s="11">
        <f t="shared" si="27"/>
        <v>48.970795844031983</v>
      </c>
      <c r="F358" s="12">
        <f t="shared" si="28"/>
        <v>629.98751932264054</v>
      </c>
      <c r="G358" s="11">
        <f t="shared" si="29"/>
        <v>12428.891372419501</v>
      </c>
    </row>
    <row r="359" spans="3:7" x14ac:dyDescent="0.2">
      <c r="C359" s="10">
        <f t="shared" si="26"/>
        <v>342</v>
      </c>
      <c r="D359" s="11">
        <f t="shared" si="25"/>
        <v>678.95831516667249</v>
      </c>
      <c r="E359" s="11">
        <f t="shared" si="27"/>
        <v>46.608342646572133</v>
      </c>
      <c r="F359" s="12">
        <f t="shared" si="28"/>
        <v>632.34997252010032</v>
      </c>
      <c r="G359" s="11">
        <f t="shared" si="29"/>
        <v>11796.541399899401</v>
      </c>
    </row>
    <row r="360" spans="3:7" x14ac:dyDescent="0.2">
      <c r="C360" s="10">
        <f t="shared" si="26"/>
        <v>343</v>
      </c>
      <c r="D360" s="11">
        <f t="shared" si="25"/>
        <v>678.95831516667249</v>
      </c>
      <c r="E360" s="11">
        <f t="shared" si="27"/>
        <v>44.23703024962181</v>
      </c>
      <c r="F360" s="12">
        <f t="shared" si="28"/>
        <v>634.72128491705064</v>
      </c>
      <c r="G360" s="11">
        <f t="shared" si="29"/>
        <v>11161.820114982351</v>
      </c>
    </row>
    <row r="361" spans="3:7" x14ac:dyDescent="0.2">
      <c r="C361" s="10">
        <f t="shared" si="26"/>
        <v>344</v>
      </c>
      <c r="D361" s="11">
        <f t="shared" si="25"/>
        <v>678.95831516667249</v>
      </c>
      <c r="E361" s="11">
        <f t="shared" si="27"/>
        <v>41.856825431182926</v>
      </c>
      <c r="F361" s="12">
        <f t="shared" si="28"/>
        <v>637.10148973548962</v>
      </c>
      <c r="G361" s="11">
        <f t="shared" si="29"/>
        <v>10524.718625246862</v>
      </c>
    </row>
    <row r="362" spans="3:7" x14ac:dyDescent="0.2">
      <c r="C362" s="10">
        <f t="shared" si="26"/>
        <v>345</v>
      </c>
      <c r="D362" s="11">
        <f t="shared" si="25"/>
        <v>678.95831516667249</v>
      </c>
      <c r="E362" s="11">
        <f t="shared" si="27"/>
        <v>39.467694844674888</v>
      </c>
      <c r="F362" s="12">
        <f t="shared" si="28"/>
        <v>639.49062032199765</v>
      </c>
      <c r="G362" s="11">
        <f t="shared" si="29"/>
        <v>9885.2280049248639</v>
      </c>
    </row>
    <row r="363" spans="3:7" x14ac:dyDescent="0.2">
      <c r="C363" s="10">
        <f t="shared" si="26"/>
        <v>346</v>
      </c>
      <c r="D363" s="11">
        <f t="shared" si="25"/>
        <v>678.95831516667249</v>
      </c>
      <c r="E363" s="11">
        <f t="shared" si="27"/>
        <v>37.069605018467449</v>
      </c>
      <c r="F363" s="12">
        <f t="shared" si="28"/>
        <v>641.88871014820506</v>
      </c>
      <c r="G363" s="11">
        <f t="shared" si="29"/>
        <v>9243.3392947766588</v>
      </c>
    </row>
    <row r="364" spans="3:7" x14ac:dyDescent="0.2">
      <c r="C364" s="10">
        <f t="shared" si="26"/>
        <v>347</v>
      </c>
      <c r="D364" s="11">
        <f t="shared" si="25"/>
        <v>678.95831516667249</v>
      </c>
      <c r="E364" s="11">
        <f t="shared" si="27"/>
        <v>34.662522355411731</v>
      </c>
      <c r="F364" s="12">
        <f t="shared" si="28"/>
        <v>644.29579281126075</v>
      </c>
      <c r="G364" s="11">
        <f t="shared" si="29"/>
        <v>8599.0435019653978</v>
      </c>
    </row>
    <row r="365" spans="3:7" x14ac:dyDescent="0.2">
      <c r="C365" s="10">
        <f t="shared" si="26"/>
        <v>348</v>
      </c>
      <c r="D365" s="11">
        <f t="shared" si="25"/>
        <v>678.95831516667249</v>
      </c>
      <c r="E365" s="11">
        <f t="shared" si="27"/>
        <v>32.246413132369554</v>
      </c>
      <c r="F365" s="12">
        <f t="shared" si="28"/>
        <v>646.71190203430297</v>
      </c>
      <c r="G365" s="11">
        <f t="shared" si="29"/>
        <v>7952.3315999310944</v>
      </c>
    </row>
    <row r="366" spans="3:7" x14ac:dyDescent="0.2">
      <c r="C366" s="10">
        <f t="shared" si="26"/>
        <v>349</v>
      </c>
      <c r="D366" s="11">
        <f t="shared" si="25"/>
        <v>678.95831516667249</v>
      </c>
      <c r="E366" s="11">
        <f t="shared" si="27"/>
        <v>29.821243499740969</v>
      </c>
      <c r="F366" s="12">
        <f t="shared" si="28"/>
        <v>649.13707166693155</v>
      </c>
      <c r="G366" s="11">
        <f t="shared" si="29"/>
        <v>7303.1945282641627</v>
      </c>
    </row>
    <row r="367" spans="3:7" x14ac:dyDescent="0.2">
      <c r="C367" s="10">
        <f t="shared" si="26"/>
        <v>350</v>
      </c>
      <c r="D367" s="11">
        <f t="shared" si="25"/>
        <v>678.95831516667249</v>
      </c>
      <c r="E367" s="11">
        <f t="shared" si="27"/>
        <v>27.386979480990025</v>
      </c>
      <c r="F367" s="12">
        <f t="shared" si="28"/>
        <v>651.57133568568247</v>
      </c>
      <c r="G367" s="11">
        <f t="shared" si="29"/>
        <v>6651.6231925784805</v>
      </c>
    </row>
    <row r="368" spans="3:7" x14ac:dyDescent="0.2">
      <c r="C368" s="10">
        <f t="shared" si="26"/>
        <v>351</v>
      </c>
      <c r="D368" s="11">
        <f t="shared" si="25"/>
        <v>678.95831516667249</v>
      </c>
      <c r="E368" s="11">
        <f t="shared" si="27"/>
        <v>24.94358697216877</v>
      </c>
      <c r="F368" s="12">
        <f t="shared" si="28"/>
        <v>654.01472819450373</v>
      </c>
      <c r="G368" s="11">
        <f t="shared" si="29"/>
        <v>5997.6084643839768</v>
      </c>
    </row>
    <row r="369" spans="3:7" x14ac:dyDescent="0.2">
      <c r="C369" s="10">
        <f t="shared" si="26"/>
        <v>352</v>
      </c>
      <c r="D369" s="11">
        <f t="shared" si="25"/>
        <v>678.95831516667249</v>
      </c>
      <c r="E369" s="11">
        <f t="shared" si="27"/>
        <v>22.491031741439432</v>
      </c>
      <c r="F369" s="12">
        <f t="shared" si="28"/>
        <v>656.46728342523306</v>
      </c>
      <c r="G369" s="11">
        <f t="shared" si="29"/>
        <v>5341.1411809587435</v>
      </c>
    </row>
    <row r="370" spans="3:7" x14ac:dyDescent="0.2">
      <c r="C370" s="10">
        <f t="shared" si="26"/>
        <v>353</v>
      </c>
      <c r="D370" s="11">
        <f t="shared" si="25"/>
        <v>678.95831516667249</v>
      </c>
      <c r="E370" s="11">
        <f t="shared" si="27"/>
        <v>20.029279428594862</v>
      </c>
      <c r="F370" s="12">
        <f t="shared" si="28"/>
        <v>658.92903573807757</v>
      </c>
      <c r="G370" s="11">
        <f t="shared" si="29"/>
        <v>4682.2121452206657</v>
      </c>
    </row>
    <row r="371" spans="3:7" x14ac:dyDescent="0.2">
      <c r="C371" s="10">
        <f t="shared" si="26"/>
        <v>354</v>
      </c>
      <c r="D371" s="11">
        <f t="shared" si="25"/>
        <v>678.95831516667249</v>
      </c>
      <c r="E371" s="11">
        <f t="shared" si="27"/>
        <v>17.55829554457712</v>
      </c>
      <c r="F371" s="12">
        <f t="shared" si="28"/>
        <v>661.40001962209533</v>
      </c>
      <c r="G371" s="11">
        <f t="shared" si="29"/>
        <v>4020.8121255985702</v>
      </c>
    </row>
    <row r="372" spans="3:7" x14ac:dyDescent="0.2">
      <c r="C372" s="10">
        <f t="shared" si="26"/>
        <v>355</v>
      </c>
      <c r="D372" s="11">
        <f t="shared" si="25"/>
        <v>678.95831516667249</v>
      </c>
      <c r="E372" s="11">
        <f t="shared" si="27"/>
        <v>15.078045470994317</v>
      </c>
      <c r="F372" s="12">
        <f t="shared" si="28"/>
        <v>663.88026969567818</v>
      </c>
      <c r="G372" s="11">
        <f t="shared" si="29"/>
        <v>3356.931855902892</v>
      </c>
    </row>
    <row r="373" spans="3:7" x14ac:dyDescent="0.2">
      <c r="C373" s="10">
        <f t="shared" si="26"/>
        <v>356</v>
      </c>
      <c r="D373" s="11">
        <f t="shared" si="25"/>
        <v>678.95831516667249</v>
      </c>
      <c r="E373" s="11">
        <f t="shared" si="27"/>
        <v>12.588494459635577</v>
      </c>
      <c r="F373" s="12">
        <f t="shared" si="28"/>
        <v>666.36982070703687</v>
      </c>
      <c r="G373" s="11">
        <f t="shared" si="29"/>
        <v>2690.5620351958551</v>
      </c>
    </row>
    <row r="374" spans="3:7" x14ac:dyDescent="0.2">
      <c r="C374" s="10">
        <f t="shared" si="26"/>
        <v>357</v>
      </c>
      <c r="D374" s="11">
        <f t="shared" si="25"/>
        <v>678.95831516667249</v>
      </c>
      <c r="E374" s="11">
        <f t="shared" si="27"/>
        <v>10.089607631984242</v>
      </c>
      <c r="F374" s="12">
        <f t="shared" si="28"/>
        <v>668.86870753468827</v>
      </c>
      <c r="G374" s="11">
        <f t="shared" si="29"/>
        <v>2021.6933276611667</v>
      </c>
    </row>
    <row r="375" spans="3:7" x14ac:dyDescent="0.2">
      <c r="C375" s="10">
        <f t="shared" si="26"/>
        <v>358</v>
      </c>
      <c r="D375" s="11">
        <f t="shared" si="25"/>
        <v>678.95831516667249</v>
      </c>
      <c r="E375" s="11">
        <f t="shared" si="27"/>
        <v>7.5813499787292136</v>
      </c>
      <c r="F375" s="12">
        <f t="shared" si="28"/>
        <v>671.37696518794326</v>
      </c>
      <c r="G375" s="11">
        <f t="shared" si="29"/>
        <v>1350.3163624732233</v>
      </c>
    </row>
    <row r="376" spans="3:7" x14ac:dyDescent="0.2">
      <c r="C376" s="10">
        <f t="shared" si="26"/>
        <v>359</v>
      </c>
      <c r="D376" s="11">
        <f t="shared" si="25"/>
        <v>678.95831516667249</v>
      </c>
      <c r="E376" s="11">
        <f t="shared" si="27"/>
        <v>5.0636863592744792</v>
      </c>
      <c r="F376" s="12">
        <f t="shared" si="28"/>
        <v>673.89462880739802</v>
      </c>
      <c r="G376" s="11">
        <f t="shared" si="29"/>
        <v>676.42173366582529</v>
      </c>
    </row>
    <row r="377" spans="3:7" x14ac:dyDescent="0.2">
      <c r="C377" s="10">
        <f t="shared" si="26"/>
        <v>360</v>
      </c>
      <c r="D377" s="11">
        <f t="shared" si="25"/>
        <v>678.95831516667249</v>
      </c>
      <c r="E377" s="11">
        <f t="shared" si="27"/>
        <v>2.5365815012467907</v>
      </c>
      <c r="F377" s="12">
        <f t="shared" si="28"/>
        <v>676.42173366542568</v>
      </c>
      <c r="G377" s="11">
        <f t="shared" si="29"/>
        <v>3.9960923459148034E-10</v>
      </c>
    </row>
    <row r="378" spans="3:7" x14ac:dyDescent="0.2">
      <c r="C378" s="10" t="str">
        <f t="shared" si="26"/>
        <v/>
      </c>
      <c r="D378" s="11" t="str">
        <f t="shared" si="25"/>
        <v/>
      </c>
      <c r="E378" s="11" t="str">
        <f t="shared" si="27"/>
        <v/>
      </c>
      <c r="F378" s="12" t="str">
        <f t="shared" si="28"/>
        <v/>
      </c>
      <c r="G378" s="11" t="str">
        <f t="shared" si="29"/>
        <v/>
      </c>
    </row>
    <row r="379" spans="3:7" x14ac:dyDescent="0.2">
      <c r="C379" s="10" t="str">
        <f t="shared" si="26"/>
        <v/>
      </c>
      <c r="D379" s="11" t="str">
        <f t="shared" si="25"/>
        <v/>
      </c>
      <c r="E379" s="11" t="str">
        <f t="shared" si="27"/>
        <v/>
      </c>
      <c r="F379" s="12" t="str">
        <f t="shared" si="28"/>
        <v/>
      </c>
      <c r="G379" s="11" t="str">
        <f t="shared" si="29"/>
        <v/>
      </c>
    </row>
    <row r="380" spans="3:7" x14ac:dyDescent="0.2">
      <c r="C380" s="10" t="str">
        <f t="shared" si="26"/>
        <v/>
      </c>
      <c r="D380" s="11" t="str">
        <f t="shared" si="25"/>
        <v/>
      </c>
      <c r="E380" s="11" t="str">
        <f t="shared" si="27"/>
        <v/>
      </c>
      <c r="F380" s="12" t="str">
        <f t="shared" si="28"/>
        <v/>
      </c>
      <c r="G380" s="11" t="str">
        <f t="shared" si="29"/>
        <v/>
      </c>
    </row>
    <row r="381" spans="3:7" x14ac:dyDescent="0.2">
      <c r="C381" s="10" t="str">
        <f t="shared" si="26"/>
        <v/>
      </c>
      <c r="D381" s="11" t="str">
        <f t="shared" si="25"/>
        <v/>
      </c>
      <c r="E381" s="11" t="str">
        <f t="shared" si="27"/>
        <v/>
      </c>
      <c r="F381" s="12" t="str">
        <f t="shared" si="28"/>
        <v/>
      </c>
      <c r="G381" s="11" t="str">
        <f t="shared" si="29"/>
        <v/>
      </c>
    </row>
    <row r="382" spans="3:7" x14ac:dyDescent="0.2">
      <c r="C382" s="10" t="str">
        <f t="shared" si="26"/>
        <v/>
      </c>
      <c r="D382" s="11" t="str">
        <f t="shared" si="25"/>
        <v/>
      </c>
      <c r="E382" s="11" t="str">
        <f t="shared" si="27"/>
        <v/>
      </c>
      <c r="F382" s="12" t="str">
        <f t="shared" si="28"/>
        <v/>
      </c>
      <c r="G382" s="11" t="str">
        <f t="shared" si="29"/>
        <v/>
      </c>
    </row>
    <row r="383" spans="3:7" x14ac:dyDescent="0.2">
      <c r="C383" s="10" t="str">
        <f t="shared" si="26"/>
        <v/>
      </c>
      <c r="D383" s="11" t="str">
        <f t="shared" si="25"/>
        <v/>
      </c>
      <c r="E383" s="11" t="str">
        <f t="shared" si="27"/>
        <v/>
      </c>
      <c r="F383" s="12" t="str">
        <f t="shared" si="28"/>
        <v/>
      </c>
      <c r="G383" s="11" t="str">
        <f t="shared" si="29"/>
        <v/>
      </c>
    </row>
    <row r="384" spans="3:7" x14ac:dyDescent="0.2">
      <c r="C384" s="10" t="str">
        <f t="shared" si="26"/>
        <v/>
      </c>
      <c r="D384" s="11" t="str">
        <f t="shared" si="25"/>
        <v/>
      </c>
      <c r="E384" s="11" t="str">
        <f t="shared" si="27"/>
        <v/>
      </c>
      <c r="F384" s="12" t="str">
        <f t="shared" si="28"/>
        <v/>
      </c>
      <c r="G384" s="11" t="str">
        <f t="shared" si="29"/>
        <v/>
      </c>
    </row>
    <row r="385" spans="3:7" x14ac:dyDescent="0.2">
      <c r="C385" s="10" t="str">
        <f t="shared" si="26"/>
        <v/>
      </c>
      <c r="D385" s="11" t="str">
        <f t="shared" si="25"/>
        <v/>
      </c>
      <c r="E385" s="11" t="str">
        <f t="shared" si="27"/>
        <v/>
      </c>
      <c r="F385" s="12" t="str">
        <f t="shared" si="28"/>
        <v/>
      </c>
      <c r="G385" s="11" t="str">
        <f t="shared" si="29"/>
        <v/>
      </c>
    </row>
    <row r="386" spans="3:7" x14ac:dyDescent="0.2">
      <c r="C386" s="10" t="str">
        <f t="shared" si="26"/>
        <v/>
      </c>
      <c r="D386" s="11" t="str">
        <f t="shared" si="25"/>
        <v/>
      </c>
      <c r="E386" s="11" t="str">
        <f t="shared" si="27"/>
        <v/>
      </c>
      <c r="F386" s="12" t="str">
        <f t="shared" si="28"/>
        <v/>
      </c>
      <c r="G386" s="11" t="str">
        <f t="shared" si="29"/>
        <v/>
      </c>
    </row>
    <row r="387" spans="3:7" x14ac:dyDescent="0.2">
      <c r="C387" s="10" t="str">
        <f t="shared" si="26"/>
        <v/>
      </c>
      <c r="D387" s="11" t="str">
        <f t="shared" si="25"/>
        <v/>
      </c>
      <c r="E387" s="11" t="str">
        <f t="shared" si="27"/>
        <v/>
      </c>
      <c r="F387" s="12" t="str">
        <f t="shared" si="28"/>
        <v/>
      </c>
      <c r="G387" s="11" t="str">
        <f t="shared" si="29"/>
        <v/>
      </c>
    </row>
    <row r="388" spans="3:7" x14ac:dyDescent="0.2">
      <c r="C388" s="10" t="str">
        <f t="shared" si="26"/>
        <v/>
      </c>
      <c r="D388" s="11" t="str">
        <f t="shared" si="25"/>
        <v/>
      </c>
      <c r="E388" s="11" t="str">
        <f t="shared" si="27"/>
        <v/>
      </c>
      <c r="F388" s="12" t="str">
        <f t="shared" si="28"/>
        <v/>
      </c>
      <c r="G388" s="11" t="str">
        <f t="shared" si="29"/>
        <v/>
      </c>
    </row>
    <row r="389" spans="3:7" x14ac:dyDescent="0.2">
      <c r="C389" s="10" t="str">
        <f t="shared" si="26"/>
        <v/>
      </c>
      <c r="D389" s="11" t="str">
        <f t="shared" si="25"/>
        <v/>
      </c>
      <c r="E389" s="11" t="str">
        <f t="shared" si="27"/>
        <v/>
      </c>
      <c r="F389" s="12" t="str">
        <f t="shared" si="28"/>
        <v/>
      </c>
      <c r="G389" s="11" t="str">
        <f t="shared" si="29"/>
        <v/>
      </c>
    </row>
    <row r="390" spans="3:7" x14ac:dyDescent="0.2">
      <c r="C390" s="10" t="str">
        <f t="shared" si="26"/>
        <v/>
      </c>
      <c r="D390" s="11" t="str">
        <f t="shared" si="25"/>
        <v/>
      </c>
      <c r="E390" s="11" t="str">
        <f t="shared" si="27"/>
        <v/>
      </c>
      <c r="F390" s="12" t="str">
        <f t="shared" si="28"/>
        <v/>
      </c>
      <c r="G390" s="11" t="str">
        <f t="shared" si="29"/>
        <v/>
      </c>
    </row>
    <row r="391" spans="3:7" x14ac:dyDescent="0.2">
      <c r="C391" s="10" t="str">
        <f t="shared" si="26"/>
        <v/>
      </c>
      <c r="D391" s="11" t="str">
        <f t="shared" si="25"/>
        <v/>
      </c>
      <c r="E391" s="11" t="str">
        <f t="shared" si="27"/>
        <v/>
      </c>
      <c r="F391" s="12" t="str">
        <f t="shared" si="28"/>
        <v/>
      </c>
      <c r="G391" s="11" t="str">
        <f t="shared" si="29"/>
        <v/>
      </c>
    </row>
    <row r="392" spans="3:7" x14ac:dyDescent="0.2">
      <c r="C392" s="10" t="str">
        <f t="shared" si="26"/>
        <v/>
      </c>
      <c r="D392" s="11" t="str">
        <f t="shared" si="25"/>
        <v/>
      </c>
      <c r="E392" s="11" t="str">
        <f t="shared" si="27"/>
        <v/>
      </c>
      <c r="F392" s="12" t="str">
        <f t="shared" si="28"/>
        <v/>
      </c>
      <c r="G392" s="11" t="str">
        <f t="shared" si="29"/>
        <v/>
      </c>
    </row>
    <row r="393" spans="3:7" x14ac:dyDescent="0.2">
      <c r="C393" s="10" t="str">
        <f t="shared" si="26"/>
        <v/>
      </c>
      <c r="D393" s="11" t="str">
        <f t="shared" si="25"/>
        <v/>
      </c>
      <c r="E393" s="11" t="str">
        <f t="shared" si="27"/>
        <v/>
      </c>
      <c r="F393" s="12" t="str">
        <f t="shared" si="28"/>
        <v/>
      </c>
      <c r="G393" s="11" t="str">
        <f t="shared" si="29"/>
        <v/>
      </c>
    </row>
    <row r="394" spans="3:7" x14ac:dyDescent="0.2">
      <c r="C394" s="10" t="str">
        <f t="shared" si="26"/>
        <v/>
      </c>
      <c r="D394" s="11" t="str">
        <f t="shared" si="25"/>
        <v/>
      </c>
      <c r="E394" s="11" t="str">
        <f t="shared" si="27"/>
        <v/>
      </c>
      <c r="F394" s="12" t="str">
        <f t="shared" si="28"/>
        <v/>
      </c>
      <c r="G394" s="11" t="str">
        <f t="shared" si="29"/>
        <v/>
      </c>
    </row>
    <row r="395" spans="3:7" x14ac:dyDescent="0.2">
      <c r="C395" s="10" t="str">
        <f t="shared" si="26"/>
        <v/>
      </c>
      <c r="D395" s="11" t="str">
        <f t="shared" si="25"/>
        <v/>
      </c>
      <c r="E395" s="11" t="str">
        <f t="shared" si="27"/>
        <v/>
      </c>
      <c r="F395" s="12" t="str">
        <f t="shared" si="28"/>
        <v/>
      </c>
      <c r="G395" s="11" t="str">
        <f t="shared" si="29"/>
        <v/>
      </c>
    </row>
    <row r="396" spans="3:7" x14ac:dyDescent="0.2">
      <c r="C396" s="10" t="str">
        <f t="shared" si="26"/>
        <v/>
      </c>
      <c r="D396" s="11" t="str">
        <f t="shared" si="25"/>
        <v/>
      </c>
      <c r="E396" s="11" t="str">
        <f t="shared" si="27"/>
        <v/>
      </c>
      <c r="F396" s="12" t="str">
        <f t="shared" si="28"/>
        <v/>
      </c>
      <c r="G396" s="11" t="str">
        <f t="shared" si="29"/>
        <v/>
      </c>
    </row>
    <row r="397" spans="3:7" x14ac:dyDescent="0.2">
      <c r="C397" s="10" t="str">
        <f t="shared" si="26"/>
        <v/>
      </c>
      <c r="D397" s="11" t="str">
        <f t="shared" si="25"/>
        <v/>
      </c>
      <c r="E397" s="11" t="str">
        <f t="shared" si="27"/>
        <v/>
      </c>
      <c r="F397" s="12" t="str">
        <f t="shared" si="28"/>
        <v/>
      </c>
      <c r="G397" s="11" t="str">
        <f t="shared" si="29"/>
        <v/>
      </c>
    </row>
    <row r="398" spans="3:7" x14ac:dyDescent="0.2">
      <c r="C398" s="10" t="str">
        <f t="shared" si="26"/>
        <v/>
      </c>
      <c r="D398" s="11" t="str">
        <f t="shared" si="25"/>
        <v/>
      </c>
      <c r="E398" s="11" t="str">
        <f t="shared" si="27"/>
        <v/>
      </c>
      <c r="F398" s="12" t="str">
        <f t="shared" si="28"/>
        <v/>
      </c>
      <c r="G398" s="11" t="str">
        <f t="shared" si="29"/>
        <v/>
      </c>
    </row>
    <row r="399" spans="3:7" x14ac:dyDescent="0.2">
      <c r="C399" s="10" t="str">
        <f t="shared" si="26"/>
        <v/>
      </c>
      <c r="D399" s="11" t="str">
        <f t="shared" si="25"/>
        <v/>
      </c>
      <c r="E399" s="11" t="str">
        <f t="shared" si="27"/>
        <v/>
      </c>
      <c r="F399" s="12" t="str">
        <f t="shared" si="28"/>
        <v/>
      </c>
      <c r="G399" s="11" t="str">
        <f t="shared" si="29"/>
        <v/>
      </c>
    </row>
    <row r="400" spans="3:7" x14ac:dyDescent="0.2">
      <c r="C400" s="10" t="str">
        <f t="shared" si="26"/>
        <v/>
      </c>
      <c r="D400" s="11" t="str">
        <f t="shared" si="25"/>
        <v/>
      </c>
      <c r="E400" s="11" t="str">
        <f t="shared" si="27"/>
        <v/>
      </c>
      <c r="F400" s="12" t="str">
        <f t="shared" si="28"/>
        <v/>
      </c>
      <c r="G400" s="11" t="str">
        <f t="shared" si="29"/>
        <v/>
      </c>
    </row>
    <row r="401" spans="3:7" x14ac:dyDescent="0.2">
      <c r="C401" s="10" t="str">
        <f t="shared" si="26"/>
        <v/>
      </c>
      <c r="D401" s="11" t="str">
        <f t="shared" si="25"/>
        <v/>
      </c>
      <c r="E401" s="11" t="str">
        <f t="shared" si="27"/>
        <v/>
      </c>
      <c r="F401" s="12" t="str">
        <f t="shared" si="28"/>
        <v/>
      </c>
      <c r="G401" s="11" t="str">
        <f t="shared" si="29"/>
        <v/>
      </c>
    </row>
    <row r="402" spans="3:7" x14ac:dyDescent="0.2">
      <c r="C402" s="10" t="str">
        <f t="shared" si="26"/>
        <v/>
      </c>
      <c r="D402" s="11" t="str">
        <f t="shared" ref="D402:D404" si="30">IF(C402&gt;$D$13,"",PMT($D$11,$D$13,$D$7)*-1)</f>
        <v/>
      </c>
      <c r="E402" s="11" t="str">
        <f t="shared" si="27"/>
        <v/>
      </c>
      <c r="F402" s="12" t="str">
        <f t="shared" si="28"/>
        <v/>
      </c>
      <c r="G402" s="11" t="str">
        <f t="shared" si="29"/>
        <v/>
      </c>
    </row>
    <row r="403" spans="3:7" x14ac:dyDescent="0.2">
      <c r="C403" s="10" t="str">
        <f t="shared" ref="C403:C404" si="31">IF(OR(C402=$D$13,C402=""),"",IF(ISNUMBER(C402),C402+1,1))</f>
        <v/>
      </c>
      <c r="D403" s="11" t="str">
        <f t="shared" si="30"/>
        <v/>
      </c>
      <c r="E403" s="11" t="str">
        <f t="shared" ref="E403:E404" si="32">IF(C403&gt;$D$13,"",$D$11*G402)</f>
        <v/>
      </c>
      <c r="F403" s="12" t="str">
        <f t="shared" ref="F403:F404" si="33">IF(C403&gt;$D$13,"",D403-E403)</f>
        <v/>
      </c>
      <c r="G403" s="11" t="str">
        <f t="shared" ref="G403:G404" si="34">IF(C403&gt;$D$13,"",G402-F403)</f>
        <v/>
      </c>
    </row>
    <row r="404" spans="3:7" x14ac:dyDescent="0.2">
      <c r="C404" s="10" t="str">
        <f t="shared" si="31"/>
        <v/>
      </c>
      <c r="D404" s="11" t="str">
        <f t="shared" si="30"/>
        <v/>
      </c>
      <c r="E404" s="11" t="str">
        <f t="shared" si="32"/>
        <v/>
      </c>
      <c r="F404" s="12" t="str">
        <f t="shared" si="33"/>
        <v/>
      </c>
      <c r="G404" s="11" t="str">
        <f t="shared" si="34"/>
        <v/>
      </c>
    </row>
    <row r="405" spans="3:7" x14ac:dyDescent="0.2">
      <c r="C405" s="8"/>
      <c r="D405" s="16"/>
      <c r="E405" s="16"/>
      <c r="F405" s="16"/>
      <c r="G405" s="16"/>
    </row>
    <row r="406" spans="3:7" x14ac:dyDescent="0.2">
      <c r="C406" s="8"/>
      <c r="D406" s="16"/>
      <c r="E406" s="16"/>
      <c r="F406" s="16"/>
      <c r="G406" s="16"/>
    </row>
    <row r="407" spans="3:7" x14ac:dyDescent="0.2">
      <c r="C407" s="8"/>
      <c r="D407" s="16"/>
      <c r="E407" s="16"/>
      <c r="F407" s="16"/>
      <c r="G407" s="16"/>
    </row>
    <row r="408" spans="3:7" x14ac:dyDescent="0.2">
      <c r="C408" s="8"/>
      <c r="D408" s="16"/>
      <c r="E408" s="16"/>
      <c r="F408" s="16"/>
      <c r="G408" s="16"/>
    </row>
    <row r="409" spans="3:7" x14ac:dyDescent="0.2">
      <c r="C409" s="8"/>
      <c r="D409" s="16"/>
      <c r="E409" s="16"/>
      <c r="F409" s="16"/>
      <c r="G409" s="16"/>
    </row>
    <row r="410" spans="3:7" x14ac:dyDescent="0.2">
      <c r="C410" s="8"/>
      <c r="D410" s="16"/>
      <c r="E410" s="16"/>
      <c r="F410" s="16"/>
      <c r="G410" s="16"/>
    </row>
    <row r="411" spans="3:7" x14ac:dyDescent="0.2">
      <c r="C411" s="8"/>
      <c r="D411" s="16"/>
      <c r="E411" s="16"/>
      <c r="F411" s="16"/>
      <c r="G411" s="16"/>
    </row>
    <row r="412" spans="3:7" x14ac:dyDescent="0.2">
      <c r="C412" s="8"/>
      <c r="D412" s="16"/>
      <c r="E412" s="16"/>
      <c r="F412" s="16"/>
      <c r="G412" s="16"/>
    </row>
    <row r="413" spans="3:7" x14ac:dyDescent="0.2">
      <c r="C413" s="8"/>
      <c r="D413" s="16"/>
      <c r="E413" s="16"/>
      <c r="F413" s="16"/>
      <c r="G413" s="16"/>
    </row>
    <row r="414" spans="3:7" x14ac:dyDescent="0.2">
      <c r="C414" s="8"/>
      <c r="D414" s="16"/>
      <c r="E414" s="16"/>
      <c r="F414" s="16"/>
      <c r="G414" s="16"/>
    </row>
    <row r="415" spans="3:7" x14ac:dyDescent="0.2">
      <c r="C415" s="8"/>
      <c r="D415" s="16"/>
      <c r="E415" s="16"/>
      <c r="F415" s="16"/>
      <c r="G415" s="16"/>
    </row>
    <row r="416" spans="3:7" x14ac:dyDescent="0.2">
      <c r="C416" s="8"/>
      <c r="D416" s="16"/>
      <c r="E416" s="16"/>
      <c r="F416" s="16"/>
      <c r="G416" s="16"/>
    </row>
    <row r="417" spans="3:7" x14ac:dyDescent="0.2">
      <c r="C417" s="8"/>
      <c r="D417" s="16"/>
      <c r="E417" s="16"/>
      <c r="F417" s="16"/>
      <c r="G417" s="16"/>
    </row>
    <row r="418" spans="3:7" x14ac:dyDescent="0.2">
      <c r="C418" s="8"/>
      <c r="D418" s="16"/>
      <c r="E418" s="16"/>
      <c r="F418" s="16"/>
      <c r="G418" s="16"/>
    </row>
    <row r="419" spans="3:7" x14ac:dyDescent="0.2">
      <c r="C419" s="8"/>
      <c r="D419" s="16"/>
      <c r="E419" s="16"/>
      <c r="F419" s="16"/>
      <c r="G419" s="16"/>
    </row>
    <row r="420" spans="3:7" x14ac:dyDescent="0.2">
      <c r="C420" s="8"/>
      <c r="D420" s="16"/>
      <c r="E420" s="16"/>
      <c r="F420" s="16"/>
      <c r="G420" s="16"/>
    </row>
    <row r="421" spans="3:7" x14ac:dyDescent="0.2">
      <c r="C421" s="8"/>
      <c r="D421" s="16"/>
      <c r="E421" s="16"/>
      <c r="F421" s="16"/>
      <c r="G421" s="16"/>
    </row>
    <row r="422" spans="3:7" x14ac:dyDescent="0.2">
      <c r="C422" s="8"/>
      <c r="D422" s="16"/>
      <c r="E422" s="16"/>
      <c r="F422" s="16"/>
      <c r="G422" s="16"/>
    </row>
    <row r="423" spans="3:7" x14ac:dyDescent="0.2">
      <c r="C423" s="8"/>
      <c r="D423" s="16"/>
      <c r="E423" s="16"/>
      <c r="F423" s="16"/>
      <c r="G423" s="16"/>
    </row>
    <row r="424" spans="3:7" x14ac:dyDescent="0.2">
      <c r="C424" s="8"/>
      <c r="D424" s="16"/>
      <c r="E424" s="16"/>
      <c r="F424" s="16"/>
      <c r="G424" s="16"/>
    </row>
    <row r="425" spans="3:7" x14ac:dyDescent="0.2">
      <c r="C425" s="8"/>
      <c r="D425" s="16"/>
      <c r="E425" s="16"/>
      <c r="F425" s="16"/>
      <c r="G425" s="16"/>
    </row>
    <row r="426" spans="3:7" x14ac:dyDescent="0.2">
      <c r="C426" s="8"/>
      <c r="D426" s="16"/>
      <c r="E426" s="16"/>
      <c r="F426" s="16"/>
      <c r="G426" s="16"/>
    </row>
    <row r="427" spans="3:7" x14ac:dyDescent="0.2">
      <c r="C427" s="8"/>
      <c r="D427" s="16"/>
      <c r="E427" s="16"/>
      <c r="F427" s="16"/>
      <c r="G427" s="16"/>
    </row>
    <row r="428" spans="3:7" x14ac:dyDescent="0.2">
      <c r="C428" s="8"/>
      <c r="D428" s="16"/>
      <c r="E428" s="16"/>
      <c r="F428" s="16"/>
      <c r="G428" s="16"/>
    </row>
    <row r="429" spans="3:7" x14ac:dyDescent="0.2">
      <c r="C429" s="8"/>
      <c r="D429" s="16"/>
      <c r="E429" s="16"/>
      <c r="F429" s="16"/>
      <c r="G429" s="16"/>
    </row>
    <row r="430" spans="3:7" x14ac:dyDescent="0.2">
      <c r="C430" s="8"/>
      <c r="D430" s="16"/>
      <c r="E430" s="16"/>
      <c r="F430" s="16"/>
      <c r="G430" s="16"/>
    </row>
    <row r="431" spans="3:7" x14ac:dyDescent="0.2">
      <c r="C431" s="8"/>
      <c r="D431" s="16"/>
      <c r="E431" s="16"/>
      <c r="F431" s="16"/>
      <c r="G431" s="16"/>
    </row>
    <row r="432" spans="3:7" x14ac:dyDescent="0.2">
      <c r="C432" s="8"/>
      <c r="D432" s="16"/>
      <c r="E432" s="16"/>
      <c r="F432" s="16"/>
      <c r="G432" s="16"/>
    </row>
    <row r="433" spans="3:7" x14ac:dyDescent="0.2">
      <c r="C433" s="8"/>
      <c r="D433" s="16"/>
      <c r="E433" s="16"/>
      <c r="F433" s="16"/>
      <c r="G433" s="16"/>
    </row>
    <row r="434" spans="3:7" x14ac:dyDescent="0.2">
      <c r="C434" s="8"/>
      <c r="D434" s="16"/>
      <c r="E434" s="16"/>
      <c r="F434" s="16"/>
      <c r="G434" s="16"/>
    </row>
    <row r="435" spans="3:7" x14ac:dyDescent="0.2">
      <c r="C435" s="8"/>
      <c r="D435" s="16"/>
      <c r="E435" s="16"/>
      <c r="F435" s="16"/>
      <c r="G435" s="16"/>
    </row>
    <row r="436" spans="3:7" x14ac:dyDescent="0.2">
      <c r="C436" s="8"/>
      <c r="D436" s="16"/>
      <c r="E436" s="16"/>
      <c r="F436" s="16"/>
      <c r="G436" s="16"/>
    </row>
    <row r="437" spans="3:7" x14ac:dyDescent="0.2">
      <c r="C437" s="8"/>
      <c r="D437" s="16"/>
      <c r="E437" s="16"/>
      <c r="F437" s="16"/>
      <c r="G437" s="16"/>
    </row>
    <row r="438" spans="3:7" x14ac:dyDescent="0.2">
      <c r="C438" s="8"/>
      <c r="D438" s="16"/>
      <c r="E438" s="16"/>
      <c r="F438" s="16"/>
      <c r="G438" s="16"/>
    </row>
    <row r="439" spans="3:7" x14ac:dyDescent="0.2">
      <c r="C439" s="8"/>
      <c r="D439" s="16"/>
      <c r="E439" s="16"/>
      <c r="F439" s="16"/>
      <c r="G439" s="16"/>
    </row>
    <row r="440" spans="3:7" x14ac:dyDescent="0.2">
      <c r="C440" s="8"/>
      <c r="D440" s="16"/>
      <c r="E440" s="16"/>
      <c r="F440" s="16"/>
      <c r="G440" s="16"/>
    </row>
    <row r="441" spans="3:7" x14ac:dyDescent="0.2">
      <c r="C441" s="8"/>
      <c r="D441" s="16"/>
      <c r="E441" s="16"/>
      <c r="F441" s="16"/>
      <c r="G441" s="16"/>
    </row>
    <row r="442" spans="3:7" x14ac:dyDescent="0.2">
      <c r="C442" s="8"/>
      <c r="D442" s="16"/>
      <c r="E442" s="16"/>
      <c r="F442" s="16"/>
      <c r="G442" s="16"/>
    </row>
    <row r="443" spans="3:7" x14ac:dyDescent="0.2">
      <c r="C443" s="8"/>
      <c r="D443" s="16"/>
      <c r="E443" s="16"/>
      <c r="F443" s="16"/>
      <c r="G443" s="16"/>
    </row>
    <row r="444" spans="3:7" x14ac:dyDescent="0.2">
      <c r="C444" s="8"/>
      <c r="D444" s="16"/>
      <c r="E444" s="16"/>
      <c r="F444" s="16"/>
      <c r="G444" s="16"/>
    </row>
    <row r="445" spans="3:7" x14ac:dyDescent="0.2">
      <c r="C445" s="8"/>
      <c r="D445" s="16"/>
      <c r="E445" s="16"/>
      <c r="F445" s="16"/>
      <c r="G445" s="16"/>
    </row>
    <row r="446" spans="3:7" x14ac:dyDescent="0.2">
      <c r="C446" s="8"/>
      <c r="D446" s="16"/>
      <c r="E446" s="16"/>
      <c r="F446" s="16"/>
      <c r="G446" s="16"/>
    </row>
    <row r="447" spans="3:7" x14ac:dyDescent="0.2">
      <c r="C447" s="8"/>
      <c r="D447" s="16"/>
      <c r="E447" s="16"/>
      <c r="F447" s="16"/>
      <c r="G447" s="16"/>
    </row>
    <row r="448" spans="3:7" x14ac:dyDescent="0.2">
      <c r="C448" s="8"/>
      <c r="D448" s="16"/>
      <c r="E448" s="16"/>
      <c r="F448" s="16"/>
      <c r="G448" s="16"/>
    </row>
    <row r="449" spans="3:7" x14ac:dyDescent="0.2">
      <c r="C449" s="8"/>
      <c r="D449" s="16"/>
      <c r="E449" s="16"/>
      <c r="F449" s="16"/>
      <c r="G449" s="16"/>
    </row>
    <row r="450" spans="3:7" x14ac:dyDescent="0.2">
      <c r="C450" s="8"/>
      <c r="D450" s="16"/>
      <c r="E450" s="16"/>
      <c r="F450" s="16"/>
      <c r="G450" s="16"/>
    </row>
    <row r="451" spans="3:7" x14ac:dyDescent="0.2">
      <c r="C451" s="8"/>
      <c r="D451" s="16"/>
      <c r="E451" s="16"/>
      <c r="F451" s="16"/>
      <c r="G451" s="16"/>
    </row>
    <row r="452" spans="3:7" x14ac:dyDescent="0.2">
      <c r="C452" s="8"/>
      <c r="D452" s="16"/>
      <c r="E452" s="16"/>
      <c r="F452" s="16"/>
      <c r="G452" s="16"/>
    </row>
    <row r="453" spans="3:7" x14ac:dyDescent="0.2">
      <c r="C453" s="8"/>
      <c r="D453" s="16"/>
      <c r="E453" s="16"/>
      <c r="F453" s="16"/>
      <c r="G453" s="16"/>
    </row>
    <row r="454" spans="3:7" x14ac:dyDescent="0.2">
      <c r="C454" s="8"/>
      <c r="D454" s="16"/>
      <c r="E454" s="16"/>
      <c r="F454" s="16"/>
      <c r="G454" s="16"/>
    </row>
    <row r="455" spans="3:7" x14ac:dyDescent="0.2">
      <c r="C455" s="8"/>
      <c r="D455" s="16"/>
      <c r="E455" s="16"/>
      <c r="F455" s="16"/>
      <c r="G455" s="16"/>
    </row>
    <row r="456" spans="3:7" x14ac:dyDescent="0.2">
      <c r="C456" s="8"/>
      <c r="D456" s="16"/>
      <c r="E456" s="16"/>
      <c r="F456" s="16"/>
      <c r="G456" s="16"/>
    </row>
    <row r="457" spans="3:7" x14ac:dyDescent="0.2">
      <c r="C457" s="8"/>
      <c r="D457" s="16"/>
      <c r="E457" s="16"/>
      <c r="F457" s="16"/>
      <c r="G457" s="16"/>
    </row>
    <row r="458" spans="3:7" x14ac:dyDescent="0.2">
      <c r="C458" s="8"/>
      <c r="D458" s="16"/>
      <c r="E458" s="16"/>
      <c r="F458" s="16"/>
      <c r="G458" s="16"/>
    </row>
    <row r="459" spans="3:7" x14ac:dyDescent="0.2">
      <c r="C459" s="8"/>
      <c r="D459" s="16"/>
      <c r="E459" s="16"/>
      <c r="F459" s="16"/>
      <c r="G459" s="16"/>
    </row>
    <row r="460" spans="3:7" x14ac:dyDescent="0.2">
      <c r="C460" s="8"/>
      <c r="D460" s="16"/>
      <c r="E460" s="16"/>
      <c r="F460" s="16"/>
      <c r="G460" s="16"/>
    </row>
    <row r="461" spans="3:7" x14ac:dyDescent="0.2">
      <c r="C461" s="8"/>
      <c r="D461" s="16"/>
      <c r="E461" s="16"/>
      <c r="F461" s="16"/>
      <c r="G461" s="16"/>
    </row>
    <row r="462" spans="3:7" x14ac:dyDescent="0.2">
      <c r="C462" s="8"/>
      <c r="D462" s="16"/>
      <c r="E462" s="16"/>
      <c r="F462" s="16"/>
      <c r="G462" s="16"/>
    </row>
    <row r="463" spans="3:7" x14ac:dyDescent="0.2">
      <c r="C463" s="8"/>
      <c r="D463" s="16"/>
      <c r="E463" s="16"/>
      <c r="F463" s="16"/>
      <c r="G463" s="16"/>
    </row>
    <row r="464" spans="3:7" x14ac:dyDescent="0.2">
      <c r="C464" s="8"/>
      <c r="D464" s="16"/>
      <c r="E464" s="16"/>
      <c r="F464" s="16"/>
      <c r="G464" s="16"/>
    </row>
    <row r="465" spans="3:7" x14ac:dyDescent="0.2">
      <c r="C465" s="8"/>
      <c r="D465" s="16"/>
      <c r="E465" s="16"/>
      <c r="F465" s="16"/>
      <c r="G465" s="16"/>
    </row>
    <row r="466" spans="3:7" x14ac:dyDescent="0.2">
      <c r="C466" s="8"/>
      <c r="D466" s="16"/>
      <c r="E466" s="16"/>
      <c r="F466" s="16"/>
      <c r="G466" s="16"/>
    </row>
    <row r="467" spans="3:7" x14ac:dyDescent="0.2">
      <c r="C467" s="8"/>
      <c r="D467" s="16"/>
      <c r="E467" s="16"/>
      <c r="F467" s="16"/>
      <c r="G467" s="16"/>
    </row>
    <row r="468" spans="3:7" x14ac:dyDescent="0.2">
      <c r="C468" s="8"/>
      <c r="D468" s="16"/>
      <c r="E468" s="16"/>
      <c r="F468" s="16"/>
      <c r="G468" s="16"/>
    </row>
    <row r="469" spans="3:7" x14ac:dyDescent="0.2">
      <c r="C469" s="8"/>
      <c r="D469" s="16"/>
      <c r="E469" s="16"/>
      <c r="F469" s="16"/>
      <c r="G469" s="16"/>
    </row>
    <row r="470" spans="3:7" x14ac:dyDescent="0.2">
      <c r="C470" s="8"/>
      <c r="D470" s="16"/>
      <c r="E470" s="16"/>
      <c r="F470" s="16"/>
      <c r="G470" s="16"/>
    </row>
    <row r="471" spans="3:7" x14ac:dyDescent="0.2">
      <c r="C471" s="8"/>
      <c r="D471" s="16"/>
      <c r="E471" s="16"/>
      <c r="F471" s="16"/>
      <c r="G471" s="16"/>
    </row>
    <row r="472" spans="3:7" x14ac:dyDescent="0.2">
      <c r="C472" s="8"/>
      <c r="D472" s="16"/>
      <c r="E472" s="16"/>
      <c r="F472" s="16"/>
      <c r="G472" s="16"/>
    </row>
    <row r="473" spans="3:7" x14ac:dyDescent="0.2">
      <c r="C473" s="8"/>
      <c r="D473" s="16"/>
      <c r="E473" s="16"/>
      <c r="F473" s="16"/>
      <c r="G473" s="16"/>
    </row>
    <row r="474" spans="3:7" x14ac:dyDescent="0.2">
      <c r="C474" s="8"/>
      <c r="D474" s="16"/>
      <c r="E474" s="16"/>
      <c r="F474" s="16"/>
      <c r="G474" s="16"/>
    </row>
    <row r="475" spans="3:7" x14ac:dyDescent="0.2">
      <c r="C475" s="8"/>
      <c r="D475" s="16"/>
      <c r="E475" s="16"/>
      <c r="F475" s="16"/>
      <c r="G475" s="16"/>
    </row>
    <row r="476" spans="3:7" x14ac:dyDescent="0.2">
      <c r="C476" s="8"/>
      <c r="D476" s="16"/>
      <c r="E476" s="16"/>
      <c r="F476" s="16"/>
      <c r="G476" s="16"/>
    </row>
    <row r="477" spans="3:7" x14ac:dyDescent="0.2">
      <c r="C477" s="8"/>
      <c r="D477" s="16"/>
      <c r="E477" s="16"/>
      <c r="F477" s="16"/>
      <c r="G477" s="16"/>
    </row>
    <row r="478" spans="3:7" x14ac:dyDescent="0.2">
      <c r="C478" s="8"/>
      <c r="D478" s="16"/>
      <c r="E478" s="16"/>
      <c r="F478" s="16"/>
      <c r="G478" s="16"/>
    </row>
    <row r="479" spans="3:7" x14ac:dyDescent="0.2">
      <c r="C479" s="8"/>
      <c r="D479" s="16"/>
      <c r="E479" s="16"/>
      <c r="F479" s="16"/>
      <c r="G479" s="16"/>
    </row>
    <row r="480" spans="3:7" x14ac:dyDescent="0.2">
      <c r="C480" s="8"/>
      <c r="D480" s="16"/>
      <c r="E480" s="16"/>
      <c r="F480" s="16"/>
      <c r="G480" s="16"/>
    </row>
    <row r="481" spans="3:7" x14ac:dyDescent="0.2">
      <c r="C481" s="8"/>
      <c r="D481" s="16"/>
      <c r="E481" s="16"/>
      <c r="F481" s="16"/>
      <c r="G481" s="16"/>
    </row>
    <row r="482" spans="3:7" x14ac:dyDescent="0.2">
      <c r="C482" s="8"/>
      <c r="D482" s="16"/>
      <c r="E482" s="16"/>
      <c r="F482" s="16"/>
      <c r="G482" s="16"/>
    </row>
    <row r="483" spans="3:7" x14ac:dyDescent="0.2">
      <c r="C483" s="8"/>
      <c r="D483" s="16"/>
      <c r="E483" s="16"/>
      <c r="F483" s="16"/>
      <c r="G483" s="16"/>
    </row>
    <row r="484" spans="3:7" x14ac:dyDescent="0.2">
      <c r="C484" s="8"/>
      <c r="D484" s="16"/>
      <c r="E484" s="16"/>
      <c r="F484" s="16"/>
      <c r="G484" s="16"/>
    </row>
    <row r="485" spans="3:7" x14ac:dyDescent="0.2">
      <c r="C485" s="8"/>
      <c r="D485" s="16"/>
      <c r="E485" s="16"/>
      <c r="F485" s="16"/>
      <c r="G485" s="16"/>
    </row>
    <row r="486" spans="3:7" x14ac:dyDescent="0.2">
      <c r="C486" s="8"/>
      <c r="D486" s="16"/>
      <c r="E486" s="16"/>
      <c r="F486" s="16"/>
      <c r="G486" s="16"/>
    </row>
    <row r="487" spans="3:7" x14ac:dyDescent="0.2">
      <c r="C487" s="8"/>
      <c r="D487" s="16"/>
      <c r="E487" s="16"/>
      <c r="F487" s="16"/>
      <c r="G487" s="16"/>
    </row>
    <row r="488" spans="3:7" x14ac:dyDescent="0.2">
      <c r="C488" s="8"/>
      <c r="D488" s="16"/>
      <c r="E488" s="16"/>
      <c r="F488" s="16"/>
      <c r="G488" s="16"/>
    </row>
    <row r="489" spans="3:7" x14ac:dyDescent="0.2">
      <c r="C489" s="8"/>
      <c r="D489" s="16"/>
      <c r="E489" s="16"/>
      <c r="F489" s="16"/>
      <c r="G489" s="16"/>
    </row>
    <row r="490" spans="3:7" x14ac:dyDescent="0.2">
      <c r="C490" s="8"/>
      <c r="D490" s="16"/>
      <c r="E490" s="16"/>
      <c r="F490" s="16"/>
      <c r="G490" s="16"/>
    </row>
    <row r="491" spans="3:7" x14ac:dyDescent="0.2">
      <c r="C491" s="8"/>
      <c r="D491" s="16"/>
      <c r="E491" s="16"/>
      <c r="F491" s="16"/>
      <c r="G491" s="16"/>
    </row>
    <row r="492" spans="3:7" x14ac:dyDescent="0.2">
      <c r="C492" s="8"/>
      <c r="D492" s="16"/>
      <c r="E492" s="16"/>
      <c r="F492" s="16"/>
      <c r="G492" s="16"/>
    </row>
    <row r="493" spans="3:7" x14ac:dyDescent="0.2">
      <c r="C493" s="8"/>
      <c r="D493" s="16"/>
      <c r="E493" s="16"/>
      <c r="F493" s="16"/>
      <c r="G493" s="16"/>
    </row>
    <row r="494" spans="3:7" x14ac:dyDescent="0.2">
      <c r="C494" s="8"/>
      <c r="D494" s="16"/>
      <c r="E494" s="16"/>
      <c r="F494" s="16"/>
      <c r="G494" s="16"/>
    </row>
    <row r="495" spans="3:7" x14ac:dyDescent="0.2">
      <c r="C495" s="8"/>
      <c r="D495" s="16"/>
      <c r="E495" s="16"/>
      <c r="F495" s="16"/>
      <c r="G495" s="16"/>
    </row>
    <row r="496" spans="3:7" x14ac:dyDescent="0.2">
      <c r="C496" s="8"/>
      <c r="D496" s="16"/>
      <c r="E496" s="16"/>
      <c r="F496" s="16"/>
      <c r="G496" s="16"/>
    </row>
    <row r="497" spans="3:7" x14ac:dyDescent="0.2">
      <c r="C497" s="8"/>
      <c r="D497" s="16"/>
      <c r="E497" s="16"/>
      <c r="F497" s="16"/>
      <c r="G497" s="16"/>
    </row>
    <row r="498" spans="3:7" x14ac:dyDescent="0.2">
      <c r="C498" s="8"/>
      <c r="D498" s="16"/>
      <c r="E498" s="16"/>
      <c r="F498" s="16"/>
      <c r="G498" s="16"/>
    </row>
    <row r="499" spans="3:7" x14ac:dyDescent="0.2">
      <c r="C499" s="8"/>
      <c r="D499" s="16"/>
      <c r="E499" s="16"/>
      <c r="F499" s="16"/>
      <c r="G499" s="16"/>
    </row>
    <row r="500" spans="3:7" x14ac:dyDescent="0.2">
      <c r="C500" s="8"/>
      <c r="D500" s="16"/>
      <c r="E500" s="16"/>
      <c r="F500" s="16"/>
      <c r="G500" s="16"/>
    </row>
    <row r="501" spans="3:7" x14ac:dyDescent="0.2">
      <c r="C501" s="8"/>
      <c r="D501" s="16"/>
      <c r="E501" s="16"/>
      <c r="F501" s="16"/>
      <c r="G501" s="16"/>
    </row>
    <row r="502" spans="3:7" x14ac:dyDescent="0.2">
      <c r="C502" s="8"/>
      <c r="D502" s="16"/>
      <c r="E502" s="16"/>
      <c r="F502" s="16"/>
      <c r="G502" s="16"/>
    </row>
    <row r="503" spans="3:7" x14ac:dyDescent="0.2">
      <c r="C503" s="8"/>
      <c r="D503" s="16"/>
      <c r="E503" s="16"/>
      <c r="F503" s="16"/>
      <c r="G503" s="16"/>
    </row>
    <row r="504" spans="3:7" x14ac:dyDescent="0.2">
      <c r="C504" s="8"/>
      <c r="D504" s="16"/>
      <c r="E504" s="16"/>
      <c r="F504" s="16"/>
      <c r="G504" s="16"/>
    </row>
    <row r="505" spans="3:7" x14ac:dyDescent="0.2">
      <c r="C505" s="8"/>
      <c r="D505" s="16"/>
      <c r="E505" s="16"/>
      <c r="F505" s="16"/>
      <c r="G505" s="16"/>
    </row>
    <row r="506" spans="3:7" x14ac:dyDescent="0.2">
      <c r="C506" s="8"/>
      <c r="D506" s="16"/>
      <c r="E506" s="16"/>
      <c r="F506" s="16"/>
      <c r="G506" s="16"/>
    </row>
    <row r="507" spans="3:7" x14ac:dyDescent="0.2">
      <c r="C507" s="8"/>
      <c r="D507" s="16"/>
      <c r="E507" s="16"/>
      <c r="F507" s="16"/>
      <c r="G507" s="16"/>
    </row>
    <row r="508" spans="3:7" x14ac:dyDescent="0.2">
      <c r="C508" s="8"/>
      <c r="D508" s="16"/>
      <c r="E508" s="16"/>
      <c r="F508" s="16"/>
      <c r="G508" s="16"/>
    </row>
    <row r="509" spans="3:7" x14ac:dyDescent="0.2">
      <c r="C509" s="8"/>
      <c r="D509" s="16"/>
      <c r="E509" s="16"/>
      <c r="F509" s="16"/>
      <c r="G509" s="16"/>
    </row>
    <row r="510" spans="3:7" x14ac:dyDescent="0.2">
      <c r="C510" s="8"/>
      <c r="D510" s="16"/>
      <c r="E510" s="16"/>
      <c r="F510" s="16"/>
      <c r="G510" s="16"/>
    </row>
    <row r="511" spans="3:7" x14ac:dyDescent="0.2">
      <c r="C511" s="8"/>
      <c r="D511" s="16"/>
      <c r="E511" s="16"/>
      <c r="F511" s="16"/>
      <c r="G511" s="16"/>
    </row>
    <row r="512" spans="3:7" x14ac:dyDescent="0.2">
      <c r="C512" s="8"/>
      <c r="D512" s="16"/>
      <c r="E512" s="16"/>
      <c r="F512" s="16"/>
      <c r="G512" s="16"/>
    </row>
    <row r="513" spans="3:7" x14ac:dyDescent="0.2">
      <c r="C513" s="8"/>
      <c r="D513" s="16"/>
      <c r="E513" s="16"/>
      <c r="F513" s="16"/>
      <c r="G513" s="16"/>
    </row>
    <row r="514" spans="3:7" x14ac:dyDescent="0.2">
      <c r="C514" s="8"/>
      <c r="D514" s="16"/>
      <c r="E514" s="16"/>
      <c r="F514" s="16"/>
      <c r="G514" s="16"/>
    </row>
    <row r="515" spans="3:7" x14ac:dyDescent="0.2">
      <c r="C515" s="8"/>
      <c r="D515" s="16"/>
      <c r="E515" s="16"/>
      <c r="F515" s="16"/>
      <c r="G515" s="16"/>
    </row>
    <row r="516" spans="3:7" x14ac:dyDescent="0.2">
      <c r="C516" s="8"/>
      <c r="D516" s="16"/>
      <c r="E516" s="16"/>
      <c r="F516" s="16"/>
      <c r="G516" s="16"/>
    </row>
  </sheetData>
  <mergeCells count="3">
    <mergeCell ref="F7:G7"/>
    <mergeCell ref="C5:D5"/>
    <mergeCell ref="C3:G3"/>
  </mergeCells>
  <conditionalFormatting sqref="C405:G516 C52:C136 C146:C404">
    <cfRule type="expression" dxfId="3" priority="4">
      <formula>C52&lt;&gt;""</formula>
    </cfRule>
  </conditionalFormatting>
  <conditionalFormatting sqref="C17:G404">
    <cfRule type="expression" dxfId="2" priority="3">
      <formula>ROW()&lt;COUNTIF($C:$C,"&gt;0")+14</formula>
    </cfRule>
  </conditionalFormatting>
  <conditionalFormatting sqref="C17:G17">
    <cfRule type="expression" dxfId="1" priority="2">
      <formula>$C$17=0</formula>
    </cfRule>
  </conditionalFormatting>
  <conditionalFormatting sqref="C137:C145">
    <cfRule type="expression" dxfId="0" priority="1">
      <formula>C137&lt;&gt;""</formula>
    </cfRule>
  </conditionalFormatting>
  <dataValidations count="1">
    <dataValidation type="list" allowBlank="1" showInputMessage="1" showErrorMessage="1" sqref="D10" xr:uid="{00000000-0002-0000-0100-000000000000}">
      <formula1>"Mensual, Bimensual, Trimestral, Cuatrimestral, Semestral, Anual"</formula1>
    </dataValidation>
  </dataValidations>
  <hyperlinks>
    <hyperlink ref="G1" r:id="rId1" xr:uid="{C7F67F0B-6AB8-CE40-81BA-0F142F0A166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Amortización de Préstamos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Microsoft Office User</cp:lastModifiedBy>
  <dcterms:created xsi:type="dcterms:W3CDTF">2019-04-24T20:40:42Z</dcterms:created>
  <dcterms:modified xsi:type="dcterms:W3CDTF">2021-02-07T11:53:03Z</dcterms:modified>
</cp:coreProperties>
</file>